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90" yWindow="30" windowWidth="14655" windowHeight="10695" tabRatio="525"/>
  </bookViews>
  <sheets>
    <sheet name="ver5-3" sheetId="10" r:id="rId1"/>
  </sheets>
  <definedNames>
    <definedName name="_____xlnm.Print_Area">#REF!</definedName>
    <definedName name="___xlnm.Print_Area">#REF!</definedName>
    <definedName name="__xlnm.Print_Area" localSheetId="0">'ver5-3'!$B$2:$K$169</definedName>
    <definedName name="__xlnm.Print_Area">#REF!</definedName>
    <definedName name="_xlnm.Print_Area" localSheetId="0">'ver5-3'!$B$2:$H$168</definedName>
    <definedName name="_xlnm.Print_Titles" localSheetId="0">'ver5-3'!$3:$3</definedName>
  </definedNames>
  <calcPr calcId="125725"/>
</workbook>
</file>

<file path=xl/calcChain.xml><?xml version="1.0" encoding="utf-8"?>
<calcChain xmlns="http://schemas.openxmlformats.org/spreadsheetml/2006/main">
  <c r="D44" i="10"/>
  <c r="C44" s="1"/>
  <c r="B44"/>
  <c r="I44"/>
  <c r="K44"/>
  <c r="U93"/>
  <c r="I139"/>
  <c r="I140" s="1"/>
  <c r="I141" s="1"/>
  <c r="I142" s="1"/>
  <c r="I143" s="1"/>
  <c r="I144" s="1"/>
  <c r="I145" s="1"/>
  <c r="I146" s="1"/>
  <c r="I147" s="1"/>
  <c r="I148" s="1"/>
  <c r="I149" s="1"/>
  <c r="I150" s="1"/>
  <c r="I151" s="1"/>
  <c r="I152" s="1"/>
  <c r="I153" s="1"/>
  <c r="I154" s="1"/>
  <c r="I108"/>
  <c r="I109" s="1"/>
  <c r="I110" s="1"/>
  <c r="I111" s="1"/>
  <c r="I112" s="1"/>
  <c r="I113" s="1"/>
  <c r="I114" s="1"/>
  <c r="I115" s="1"/>
  <c r="I116" s="1"/>
  <c r="I75"/>
  <c r="I76" s="1"/>
  <c r="I77" s="1"/>
  <c r="I78" s="1"/>
  <c r="I79" s="1"/>
  <c r="I80" s="1"/>
  <c r="I81" s="1"/>
  <c r="I82" s="1"/>
  <c r="I83" s="1"/>
  <c r="I84" s="1"/>
  <c r="I55"/>
  <c r="I56" s="1"/>
  <c r="I57" s="1"/>
  <c r="I58" s="1"/>
  <c r="I59" s="1"/>
  <c r="I60" s="1"/>
  <c r="I61" s="1"/>
  <c r="I62" s="1"/>
  <c r="I63" s="1"/>
  <c r="I64" s="1"/>
  <c r="I65" s="1"/>
  <c r="I66" s="1"/>
  <c r="I67" s="1"/>
  <c r="I68" s="1"/>
  <c r="I69" s="1"/>
  <c r="I70" s="1"/>
  <c r="I71" s="1"/>
  <c r="I72" s="1"/>
  <c r="I73" s="1"/>
  <c r="I27"/>
  <c r="I28" s="1"/>
  <c r="I29" s="1"/>
  <c r="I30" s="1"/>
  <c r="I31" s="1"/>
  <c r="I32" s="1"/>
  <c r="I33" s="1"/>
  <c r="U127"/>
  <c r="D4"/>
  <c r="D5"/>
  <c r="M166"/>
  <c r="J163"/>
  <c r="M137"/>
  <c r="J129"/>
  <c r="J128"/>
  <c r="J124"/>
  <c r="J123"/>
  <c r="J117"/>
  <c r="M106"/>
  <c r="J100"/>
  <c r="M73"/>
  <c r="M53"/>
  <c r="J34"/>
  <c r="M25"/>
  <c r="K6"/>
  <c r="K7" s="1"/>
  <c r="K8" s="1"/>
  <c r="D8" s="1"/>
  <c r="B6"/>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l="1"/>
  <c r="B40" s="1"/>
  <c r="B41" s="1"/>
  <c r="B42" s="1"/>
  <c r="B43"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I34"/>
  <c r="I35" s="1"/>
  <c r="I36" s="1"/>
  <c r="I37" s="1"/>
  <c r="I38" s="1"/>
  <c r="I39" s="1"/>
  <c r="I40"/>
  <c r="I41" s="1"/>
  <c r="I42" s="1"/>
  <c r="I43" s="1"/>
  <c r="I45" s="1"/>
  <c r="I46" s="1"/>
  <c r="I47" s="1"/>
  <c r="I48" s="1"/>
  <c r="I49" s="1"/>
  <c r="I50" s="1"/>
  <c r="I51" s="1"/>
  <c r="I52" s="1"/>
  <c r="I53" s="1"/>
  <c r="I155"/>
  <c r="I156" s="1"/>
  <c r="I157" s="1"/>
  <c r="I158" s="1"/>
  <c r="I159" s="1"/>
  <c r="I160" s="1"/>
  <c r="I161" s="1"/>
  <c r="I162" s="1"/>
  <c r="I163" s="1"/>
  <c r="I164" s="1"/>
  <c r="I165" s="1"/>
  <c r="I166" s="1"/>
  <c r="I117"/>
  <c r="I118" s="1"/>
  <c r="I119" s="1"/>
  <c r="I120" s="1"/>
  <c r="I121" s="1"/>
  <c r="I122" s="1"/>
  <c r="I123" s="1"/>
  <c r="I124" s="1"/>
  <c r="I125" s="1"/>
  <c r="I126" s="1"/>
  <c r="I127" s="1"/>
  <c r="I128" s="1"/>
  <c r="I129" s="1"/>
  <c r="I130" s="1"/>
  <c r="I131" s="1"/>
  <c r="I132" s="1"/>
  <c r="I133" s="1"/>
  <c r="I134" s="1"/>
  <c r="I135" s="1"/>
  <c r="I136" s="1"/>
  <c r="I137" s="1"/>
  <c r="I85"/>
  <c r="I86" s="1"/>
  <c r="I87" s="1"/>
  <c r="I88" s="1"/>
  <c r="I89" s="1"/>
  <c r="I90" s="1"/>
  <c r="I91" s="1"/>
  <c r="I92" s="1"/>
  <c r="C5"/>
  <c r="D7"/>
  <c r="C8" s="1"/>
  <c r="D6"/>
  <c r="C6" s="1"/>
  <c r="K9"/>
  <c r="D9" s="1"/>
  <c r="C9" s="1"/>
  <c r="I93" l="1"/>
  <c r="I94" s="1"/>
  <c r="I95" s="1"/>
  <c r="I96" s="1"/>
  <c r="I97" s="1"/>
  <c r="I98" s="1"/>
  <c r="I99" s="1"/>
  <c r="I100" s="1"/>
  <c r="I101" s="1"/>
  <c r="I102" s="1"/>
  <c r="I103" s="1"/>
  <c r="I104" s="1"/>
  <c r="I105" s="1"/>
  <c r="I106" s="1"/>
  <c r="B93"/>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C7"/>
  <c r="K10"/>
  <c r="D10" s="1"/>
  <c r="C10" s="1"/>
  <c r="B150" l="1"/>
  <c r="B151" s="1"/>
  <c r="B152" s="1"/>
  <c r="B153" s="1"/>
  <c r="B154" s="1"/>
  <c r="K11"/>
  <c r="D11" s="1"/>
  <c r="C11" s="1"/>
  <c r="B155" l="1"/>
  <c r="B156" s="1"/>
  <c r="B157" s="1"/>
  <c r="B158" s="1"/>
  <c r="B159" s="1"/>
  <c r="B160" s="1"/>
  <c r="B161" s="1"/>
  <c r="B162" s="1"/>
  <c r="B163" s="1"/>
  <c r="B164" s="1"/>
  <c r="B165" s="1"/>
  <c r="B166" s="1"/>
  <c r="K12"/>
  <c r="D12" s="1"/>
  <c r="C12" s="1"/>
  <c r="K13" l="1"/>
  <c r="D13" s="1"/>
  <c r="C13" s="1"/>
  <c r="K14" l="1"/>
  <c r="D14" s="1"/>
  <c r="C14" s="1"/>
  <c r="K15" l="1"/>
  <c r="D15" s="1"/>
  <c r="C15" s="1"/>
  <c r="K16" l="1"/>
  <c r="D16" s="1"/>
  <c r="C16" s="1"/>
  <c r="K17" l="1"/>
  <c r="D17" s="1"/>
  <c r="C17" s="1"/>
  <c r="K18" l="1"/>
  <c r="D18" s="1"/>
  <c r="C18" s="1"/>
  <c r="K19" l="1"/>
  <c r="D19" s="1"/>
  <c r="C19" s="1"/>
  <c r="K20" l="1"/>
  <c r="D20" s="1"/>
  <c r="C20" s="1"/>
  <c r="K21" l="1"/>
  <c r="D21" s="1"/>
  <c r="C21" s="1"/>
  <c r="K22" l="1"/>
  <c r="D22" s="1"/>
  <c r="C22" s="1"/>
  <c r="K23" l="1"/>
  <c r="D23" s="1"/>
  <c r="C23" s="1"/>
  <c r="K24" l="1"/>
  <c r="D24" s="1"/>
  <c r="C24" s="1"/>
  <c r="K25" l="1"/>
  <c r="D25" s="1"/>
  <c r="C25" s="1"/>
  <c r="K26" l="1"/>
  <c r="D26" s="1"/>
  <c r="C26" s="1"/>
  <c r="K27" l="1"/>
  <c r="D27" s="1"/>
  <c r="C27" s="1"/>
  <c r="K28" l="1"/>
  <c r="D28" s="1"/>
  <c r="C28" s="1"/>
  <c r="K29" l="1"/>
  <c r="D29" s="1"/>
  <c r="C29" s="1"/>
  <c r="K30" l="1"/>
  <c r="D30" s="1"/>
  <c r="C30" s="1"/>
  <c r="K31" l="1"/>
  <c r="D31" s="1"/>
  <c r="C31" s="1"/>
  <c r="K32" l="1"/>
  <c r="D32" s="1"/>
  <c r="C32" s="1"/>
  <c r="K33" l="1"/>
  <c r="D33" s="1"/>
  <c r="C33" s="1"/>
  <c r="K34" l="1"/>
  <c r="D34" s="1"/>
  <c r="C34" s="1"/>
  <c r="K35" l="1"/>
  <c r="D35" s="1"/>
  <c r="C35" s="1"/>
  <c r="K36" l="1"/>
  <c r="D36" s="1"/>
  <c r="C36" s="1"/>
  <c r="K37" l="1"/>
  <c r="D37" s="1"/>
  <c r="C37" s="1"/>
  <c r="K38" l="1"/>
  <c r="D38" l="1"/>
  <c r="C38" s="1"/>
  <c r="K39"/>
  <c r="D39" s="1"/>
  <c r="C39" s="1"/>
  <c r="K40"/>
  <c r="D40" s="1"/>
  <c r="C40" s="1"/>
  <c r="K41" l="1"/>
  <c r="D41" s="1"/>
  <c r="C41" s="1"/>
  <c r="K42" l="1"/>
  <c r="D42" s="1"/>
  <c r="C42" s="1"/>
  <c r="K43" l="1"/>
  <c r="D43" s="1"/>
  <c r="C43" s="1"/>
  <c r="K45" l="1"/>
  <c r="D45" s="1"/>
  <c r="C45" s="1"/>
  <c r="K46" l="1"/>
  <c r="D46" s="1"/>
  <c r="C46" s="1"/>
  <c r="K47" l="1"/>
  <c r="D47" s="1"/>
  <c r="C47" s="1"/>
  <c r="K48" l="1"/>
  <c r="D48" s="1"/>
  <c r="C48" s="1"/>
  <c r="K49" l="1"/>
  <c r="D49" s="1"/>
  <c r="C49" s="1"/>
  <c r="K50" l="1"/>
  <c r="D50" s="1"/>
  <c r="C50" s="1"/>
  <c r="K51" l="1"/>
  <c r="D51" s="1"/>
  <c r="C51" s="1"/>
  <c r="K52" l="1"/>
  <c r="D52" s="1"/>
  <c r="C52" s="1"/>
  <c r="K53" l="1"/>
  <c r="D53" s="1"/>
  <c r="C53" s="1"/>
  <c r="K54" l="1"/>
  <c r="D54" s="1"/>
  <c r="C54" s="1"/>
  <c r="K55" l="1"/>
  <c r="D55" s="1"/>
  <c r="C55" s="1"/>
  <c r="K56" l="1"/>
  <c r="D56" s="1"/>
  <c r="C56" s="1"/>
  <c r="K57" l="1"/>
  <c r="D57" s="1"/>
  <c r="C57" s="1"/>
  <c r="K58" l="1"/>
  <c r="D58" s="1"/>
  <c r="C58" s="1"/>
  <c r="K59" l="1"/>
  <c r="D59" s="1"/>
  <c r="C59" s="1"/>
  <c r="K60" l="1"/>
  <c r="D60" s="1"/>
  <c r="C60" s="1"/>
  <c r="K61" l="1"/>
  <c r="D61" s="1"/>
  <c r="C61" s="1"/>
  <c r="K62" l="1"/>
  <c r="D62" s="1"/>
  <c r="C62" s="1"/>
  <c r="K63" l="1"/>
  <c r="D63" s="1"/>
  <c r="C63" s="1"/>
  <c r="K64" l="1"/>
  <c r="D64" s="1"/>
  <c r="C64" s="1"/>
  <c r="K65" l="1"/>
  <c r="D65" s="1"/>
  <c r="C65" s="1"/>
  <c r="K66" l="1"/>
  <c r="D66" s="1"/>
  <c r="C66" s="1"/>
  <c r="K67" l="1"/>
  <c r="D67" s="1"/>
  <c r="C67" s="1"/>
  <c r="K68" l="1"/>
  <c r="D68" s="1"/>
  <c r="C68" s="1"/>
  <c r="K69" l="1"/>
  <c r="D69" s="1"/>
  <c r="C69" s="1"/>
  <c r="K70" l="1"/>
  <c r="D70" s="1"/>
  <c r="C70" s="1"/>
  <c r="K71" l="1"/>
  <c r="D71" s="1"/>
  <c r="C71" s="1"/>
  <c r="K72" l="1"/>
  <c r="D72" s="1"/>
  <c r="C72" s="1"/>
  <c r="K73" l="1"/>
  <c r="D73" s="1"/>
  <c r="C73" s="1"/>
  <c r="K74" l="1"/>
  <c r="D74" s="1"/>
  <c r="C74" s="1"/>
  <c r="K75" l="1"/>
  <c r="D75" s="1"/>
  <c r="C75" s="1"/>
  <c r="K76" l="1"/>
  <c r="D76" s="1"/>
  <c r="C76" s="1"/>
  <c r="K77" l="1"/>
  <c r="D77" s="1"/>
  <c r="C77" s="1"/>
  <c r="K78" l="1"/>
  <c r="D78" s="1"/>
  <c r="C78" s="1"/>
  <c r="K79" l="1"/>
  <c r="D79" s="1"/>
  <c r="C79" s="1"/>
  <c r="K80" l="1"/>
  <c r="D80" s="1"/>
  <c r="C80" s="1"/>
  <c r="K81" l="1"/>
  <c r="D81" s="1"/>
  <c r="C81" s="1"/>
  <c r="K82" l="1"/>
  <c r="D82" l="1"/>
  <c r="C82" s="1"/>
  <c r="K83"/>
  <c r="D83" l="1"/>
  <c r="C83" s="1"/>
  <c r="K84"/>
  <c r="D84" l="1"/>
  <c r="C84" s="1"/>
  <c r="K85"/>
  <c r="D85" l="1"/>
  <c r="C85" s="1"/>
  <c r="K86"/>
  <c r="D86" l="1"/>
  <c r="C86" s="1"/>
  <c r="K87"/>
  <c r="D87" l="1"/>
  <c r="C87" s="1"/>
  <c r="K88"/>
  <c r="D88" l="1"/>
  <c r="C88" s="1"/>
  <c r="K89"/>
  <c r="D89" l="1"/>
  <c r="C89" s="1"/>
  <c r="K90"/>
  <c r="D90" l="1"/>
  <c r="C90" s="1"/>
  <c r="K91"/>
  <c r="D91" l="1"/>
  <c r="C91" s="1"/>
  <c r="K92"/>
  <c r="K93" s="1"/>
  <c r="K94" l="1"/>
  <c r="D94" s="1"/>
  <c r="D93"/>
  <c r="D92"/>
  <c r="C92" s="1"/>
  <c r="C94" l="1"/>
  <c r="C93"/>
  <c r="K95"/>
  <c r="D95" l="1"/>
  <c r="C95" s="1"/>
  <c r="K96"/>
  <c r="D96" l="1"/>
  <c r="C96" s="1"/>
  <c r="K97"/>
  <c r="D97" l="1"/>
  <c r="C97" s="1"/>
  <c r="K98"/>
  <c r="D98" l="1"/>
  <c r="C98" s="1"/>
  <c r="K99"/>
  <c r="D99" l="1"/>
  <c r="C99" s="1"/>
  <c r="K100"/>
  <c r="D100" l="1"/>
  <c r="C100" s="1"/>
  <c r="K101"/>
  <c r="D101" l="1"/>
  <c r="C101" s="1"/>
  <c r="K102"/>
  <c r="D102" l="1"/>
  <c r="C102" s="1"/>
  <c r="K103"/>
  <c r="D103" l="1"/>
  <c r="C103" s="1"/>
  <c r="K104"/>
  <c r="D104" l="1"/>
  <c r="C104" s="1"/>
  <c r="K105"/>
  <c r="D105" l="1"/>
  <c r="C105" s="1"/>
  <c r="K106"/>
  <c r="D106" l="1"/>
  <c r="C106" s="1"/>
  <c r="K107"/>
  <c r="D107" l="1"/>
  <c r="C107" s="1"/>
  <c r="K108"/>
  <c r="D108" l="1"/>
  <c r="C108" s="1"/>
  <c r="K109"/>
  <c r="D109" l="1"/>
  <c r="C109" s="1"/>
  <c r="K110"/>
  <c r="D110" l="1"/>
  <c r="C110" s="1"/>
  <c r="K111"/>
  <c r="D111" l="1"/>
  <c r="C111" s="1"/>
  <c r="K112"/>
  <c r="D112" l="1"/>
  <c r="C112" s="1"/>
  <c r="K113"/>
  <c r="D113" l="1"/>
  <c r="C113" s="1"/>
  <c r="K114"/>
  <c r="D114" l="1"/>
  <c r="C114" s="1"/>
  <c r="K115"/>
  <c r="D115" l="1"/>
  <c r="C115" s="1"/>
  <c r="K116"/>
  <c r="D116" l="1"/>
  <c r="C116" s="1"/>
  <c r="K117"/>
  <c r="D117" l="1"/>
  <c r="C117" s="1"/>
  <c r="K118"/>
  <c r="D118" l="1"/>
  <c r="C118" s="1"/>
  <c r="K119"/>
  <c r="D119" l="1"/>
  <c r="C119" s="1"/>
  <c r="K120"/>
  <c r="D120" l="1"/>
  <c r="C120" s="1"/>
  <c r="K121"/>
  <c r="D121" l="1"/>
  <c r="C121" s="1"/>
  <c r="K122"/>
  <c r="D122" l="1"/>
  <c r="C122" s="1"/>
  <c r="K123"/>
  <c r="D123" l="1"/>
  <c r="C123" s="1"/>
  <c r="K124"/>
  <c r="D124" l="1"/>
  <c r="C124" s="1"/>
  <c r="K125"/>
  <c r="D125" l="1"/>
  <c r="C125" s="1"/>
  <c r="K126"/>
  <c r="D126" l="1"/>
  <c r="C126" s="1"/>
  <c r="K127"/>
  <c r="D127" l="1"/>
  <c r="C127" s="1"/>
  <c r="K128"/>
  <c r="D128" l="1"/>
  <c r="C128" s="1"/>
  <c r="K129"/>
  <c r="D129" l="1"/>
  <c r="C129" s="1"/>
  <c r="K130"/>
  <c r="D130" l="1"/>
  <c r="C130" s="1"/>
  <c r="K131"/>
  <c r="D131" l="1"/>
  <c r="C131" s="1"/>
  <c r="K132"/>
  <c r="D132" l="1"/>
  <c r="C132" s="1"/>
  <c r="K133"/>
  <c r="D133" l="1"/>
  <c r="C133" s="1"/>
  <c r="K134"/>
  <c r="D134" l="1"/>
  <c r="C134" s="1"/>
  <c r="K135"/>
  <c r="D135" l="1"/>
  <c r="C135" s="1"/>
  <c r="K136"/>
  <c r="D136" l="1"/>
  <c r="C136" s="1"/>
  <c r="K137"/>
  <c r="D137" l="1"/>
  <c r="C137" s="1"/>
  <c r="K138"/>
  <c r="D138" l="1"/>
  <c r="C138" s="1"/>
  <c r="K139"/>
  <c r="D139" l="1"/>
  <c r="C139" s="1"/>
  <c r="K140"/>
  <c r="D140" l="1"/>
  <c r="C140" s="1"/>
  <c r="K141"/>
  <c r="D141" l="1"/>
  <c r="C141" s="1"/>
  <c r="K142"/>
  <c r="D142" l="1"/>
  <c r="C142" s="1"/>
  <c r="K143"/>
  <c r="D143" l="1"/>
  <c r="C143" s="1"/>
  <c r="K144"/>
  <c r="D144" l="1"/>
  <c r="C144" s="1"/>
  <c r="K145"/>
  <c r="D145" l="1"/>
  <c r="C145" s="1"/>
  <c r="K146"/>
  <c r="D146" l="1"/>
  <c r="C146" s="1"/>
  <c r="K147"/>
  <c r="D147" l="1"/>
  <c r="C147" s="1"/>
  <c r="K148"/>
  <c r="D148" l="1"/>
  <c r="C148" s="1"/>
  <c r="K149"/>
  <c r="K150" s="1"/>
  <c r="K151" s="1"/>
  <c r="D149" l="1"/>
  <c r="C149" s="1"/>
  <c r="D150" l="1"/>
  <c r="C150" s="1"/>
  <c r="D151" l="1"/>
  <c r="C151" s="1"/>
  <c r="K152"/>
  <c r="D152" l="1"/>
  <c r="C152" s="1"/>
  <c r="K153"/>
  <c r="D153" l="1"/>
  <c r="C153" s="1"/>
  <c r="K154"/>
  <c r="K155" s="1"/>
  <c r="K156" l="1"/>
  <c r="D156" s="1"/>
  <c r="D155"/>
  <c r="D154"/>
  <c r="C154" s="1"/>
  <c r="C156" l="1"/>
  <c r="C155"/>
  <c r="K157"/>
  <c r="D157" l="1"/>
  <c r="C157" s="1"/>
  <c r="K158"/>
  <c r="D158" l="1"/>
  <c r="C158" s="1"/>
  <c r="K159"/>
  <c r="D159" l="1"/>
  <c r="C159" s="1"/>
  <c r="K160"/>
  <c r="D160" l="1"/>
  <c r="C160" s="1"/>
  <c r="K161"/>
  <c r="D161" l="1"/>
  <c r="C161" s="1"/>
  <c r="K162"/>
  <c r="D162" l="1"/>
  <c r="C162" s="1"/>
  <c r="K163"/>
  <c r="D163" l="1"/>
  <c r="C163" s="1"/>
  <c r="K164"/>
  <c r="D164" l="1"/>
  <c r="C164" s="1"/>
  <c r="K165"/>
  <c r="D165" l="1"/>
  <c r="C165" s="1"/>
  <c r="K166"/>
  <c r="D166" s="1"/>
  <c r="C166" l="1"/>
</calcChain>
</file>

<file path=xl/sharedStrings.xml><?xml version="1.0" encoding="utf-8"?>
<sst xmlns="http://schemas.openxmlformats.org/spreadsheetml/2006/main" count="514" uniqueCount="330">
  <si>
    <t>No</t>
  </si>
  <si>
    <r>
      <rPr>
        <sz val="9"/>
        <rFont val="ＭＳ Ｐゴシック"/>
        <family val="3"/>
        <charset val="128"/>
      </rPr>
      <t>キューシートのレイアウト変更、補足追加修正等はご自身で行ってください、標高は目安数値。</t>
    </r>
    <rPh sb="35" eb="37">
      <t>ヒョウコウ</t>
    </rPh>
    <rPh sb="38" eb="40">
      <t>メヤス</t>
    </rPh>
    <rPh sb="40" eb="42">
      <t>スウチ</t>
    </rPh>
    <phoneticPr fontId="10"/>
  </si>
  <si>
    <r>
      <rPr>
        <sz val="9"/>
        <rFont val="ＭＳ Ｐゴシック"/>
        <family val="3"/>
        <charset val="128"/>
      </rPr>
      <t>キューシート、地図等は予告なく変更される場合があります、最新版をお使いください</t>
    </r>
  </si>
  <si>
    <r>
      <rPr>
        <sz val="9"/>
        <rFont val="ＭＳ Ｐゴシック"/>
        <family val="3"/>
        <charset val="128"/>
      </rPr>
      <t>ブリーフィングで変更箇所をお知らせする場合もあります、筆記用具はご持参ください。</t>
    </r>
  </si>
  <si>
    <r>
      <rPr>
        <sz val="9"/>
        <rFont val="ＭＳ Ｐゴシック"/>
        <family val="3"/>
        <charset val="128"/>
      </rPr>
      <t>スタート前までに必ずキューシートを理解してください、わかりにくい場合は参考地図をご覧ください。</t>
    </r>
  </si>
  <si>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10"/>
  </si>
  <si>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10"/>
  </si>
  <si>
    <t xml:space="preserve">600km BRM </t>
  </si>
  <si>
    <t>========    ======       ===================      ====================</t>
  </si>
  <si>
    <r>
      <rPr>
        <sz val="9"/>
        <rFont val="ＭＳ Ｐゴシック"/>
        <family val="3"/>
        <charset val="128"/>
      </rPr>
      <t>区間</t>
    </r>
  </si>
  <si>
    <r>
      <rPr>
        <sz val="9"/>
        <rFont val="ＭＳ Ｐゴシック"/>
        <family val="3"/>
        <charset val="128"/>
      </rPr>
      <t>総距離</t>
    </r>
  </si>
  <si>
    <r>
      <rPr>
        <sz val="9"/>
        <rFont val="ＭＳ Ｐゴシック"/>
        <family val="3"/>
        <charset val="128"/>
      </rPr>
      <t>信号</t>
    </r>
  </si>
  <si>
    <r>
      <rPr>
        <sz val="9"/>
        <rFont val="ＭＳ Ｐゴシック"/>
        <family val="3"/>
        <charset val="128"/>
      </rPr>
      <t>路線</t>
    </r>
  </si>
  <si>
    <r>
      <rPr>
        <sz val="9"/>
        <rFont val="ＭＳ Ｐゴシック"/>
        <family val="3"/>
        <charset val="128"/>
      </rPr>
      <t>市道</t>
    </r>
    <rPh sb="0" eb="2">
      <t>シドウ</t>
    </rPh>
    <phoneticPr fontId="10"/>
  </si>
  <si>
    <r>
      <rPr>
        <sz val="9"/>
        <rFont val="ＭＳ Ｐゴシック"/>
        <family val="3"/>
        <charset val="128"/>
      </rPr>
      <t>市道</t>
    </r>
  </si>
  <si>
    <r>
      <rPr>
        <sz val="9"/>
        <rFont val="ＭＳ Ｐゴシック"/>
        <family val="3"/>
        <charset val="128"/>
      </rPr>
      <t>○</t>
    </r>
  </si>
  <si>
    <r>
      <rPr>
        <sz val="9"/>
        <rFont val="ＭＳ Ｐゴシック"/>
        <family val="3"/>
        <charset val="128"/>
      </rPr>
      <t>都</t>
    </r>
    <r>
      <rPr>
        <sz val="9"/>
        <rFont val="Arial"/>
        <family val="2"/>
      </rPr>
      <t>149</t>
    </r>
    <r>
      <rPr>
        <sz val="9"/>
        <rFont val="ＭＳ Ｐゴシック"/>
        <family val="3"/>
        <charset val="128"/>
      </rPr>
      <t>、都道</t>
    </r>
    <r>
      <rPr>
        <sz val="9"/>
        <rFont val="Arial"/>
        <family val="2"/>
      </rPr>
      <t>169</t>
    </r>
  </si>
  <si>
    <r>
      <rPr>
        <sz val="9"/>
        <rFont val="ＭＳ Ｐゴシック"/>
        <family val="3"/>
        <charset val="128"/>
      </rPr>
      <t>国</t>
    </r>
    <r>
      <rPr>
        <sz val="9"/>
        <rFont val="Arial"/>
        <family val="2"/>
      </rPr>
      <t>16</t>
    </r>
  </si>
  <si>
    <r>
      <rPr>
        <sz val="9"/>
        <rFont val="ＭＳ Ｐゴシック"/>
        <family val="3"/>
        <charset val="128"/>
      </rPr>
      <t>都</t>
    </r>
    <r>
      <rPr>
        <sz val="9"/>
        <rFont val="Arial"/>
        <family val="2"/>
      </rPr>
      <t>166</t>
    </r>
  </si>
  <si>
    <r>
      <rPr>
        <sz val="9"/>
        <rFont val="ＭＳ Ｐゴシック"/>
        <family val="3"/>
        <charset val="128"/>
      </rPr>
      <t>都</t>
    </r>
    <r>
      <rPr>
        <sz val="9"/>
        <rFont val="Arial"/>
        <family val="2"/>
      </rPr>
      <t>7</t>
    </r>
  </si>
  <si>
    <r>
      <rPr>
        <sz val="9"/>
        <rFont val="ＭＳ Ｐゴシック"/>
        <family val="3"/>
        <charset val="128"/>
      </rPr>
      <t>市道、都</t>
    </r>
    <r>
      <rPr>
        <sz val="9"/>
        <rFont val="Arial"/>
        <family val="2"/>
      </rPr>
      <t>250</t>
    </r>
  </si>
  <si>
    <r>
      <rPr>
        <sz val="9"/>
        <rFont val="ＭＳ Ｐゴシック"/>
        <family val="3"/>
        <charset val="128"/>
      </rPr>
      <t>国</t>
    </r>
    <r>
      <rPr>
        <sz val="9"/>
        <rFont val="Arial"/>
        <family val="2"/>
      </rPr>
      <t>411</t>
    </r>
  </si>
  <si>
    <r>
      <rPr>
        <sz val="9"/>
        <rFont val="ＭＳ Ｐゴシック"/>
        <family val="3"/>
        <charset val="128"/>
      </rPr>
      <t>国</t>
    </r>
    <r>
      <rPr>
        <sz val="9"/>
        <rFont val="Arial"/>
        <family val="2"/>
      </rPr>
      <t>411</t>
    </r>
    <r>
      <rPr>
        <sz val="9"/>
        <rFont val="ＭＳ Ｐゴシック"/>
        <family val="3"/>
        <charset val="128"/>
      </rPr>
      <t>、都</t>
    </r>
    <r>
      <rPr>
        <sz val="9"/>
        <rFont val="Arial"/>
        <family val="2"/>
      </rPr>
      <t>45</t>
    </r>
  </si>
  <si>
    <r>
      <rPr>
        <sz val="9"/>
        <rFont val="ＭＳ Ｐゴシック"/>
        <family val="3"/>
        <charset val="128"/>
      </rPr>
      <t>都</t>
    </r>
    <r>
      <rPr>
        <sz val="9"/>
        <rFont val="Arial"/>
        <family val="2"/>
      </rPr>
      <t>53</t>
    </r>
  </si>
  <si>
    <r>
      <rPr>
        <sz val="9"/>
        <rFont val="ＭＳ Ｐゴシック"/>
        <family val="3"/>
        <charset val="128"/>
      </rPr>
      <t>都</t>
    </r>
    <r>
      <rPr>
        <sz val="9"/>
        <rFont val="Arial"/>
        <family val="2"/>
      </rPr>
      <t>28</t>
    </r>
  </si>
  <si>
    <r>
      <rPr>
        <sz val="9"/>
        <rFont val="ＭＳ Ｐゴシック"/>
        <family val="3"/>
        <charset val="128"/>
      </rPr>
      <t>都</t>
    </r>
    <r>
      <rPr>
        <sz val="9"/>
        <rFont val="Arial"/>
        <family val="2"/>
      </rPr>
      <t>195</t>
    </r>
    <r>
      <rPr>
        <sz val="9"/>
        <rFont val="ＭＳ Ｐゴシック"/>
        <family val="3"/>
        <charset val="128"/>
      </rPr>
      <t>、県</t>
    </r>
    <r>
      <rPr>
        <sz val="9"/>
        <rFont val="Arial"/>
        <family val="2"/>
      </rPr>
      <t>195</t>
    </r>
  </si>
  <si>
    <r>
      <rPr>
        <sz val="9"/>
        <rFont val="ＭＳ Ｐゴシック"/>
        <family val="3"/>
        <charset val="128"/>
      </rPr>
      <t>国</t>
    </r>
    <r>
      <rPr>
        <sz val="9"/>
        <rFont val="Arial"/>
        <family val="2"/>
      </rPr>
      <t>299</t>
    </r>
  </si>
  <si>
    <r>
      <rPr>
        <sz val="9"/>
        <rFont val="ＭＳ Ｐゴシック"/>
        <family val="3"/>
        <charset val="128"/>
      </rPr>
      <t>県</t>
    </r>
    <r>
      <rPr>
        <sz val="9"/>
        <rFont val="Arial"/>
        <family val="2"/>
      </rPr>
      <t>15</t>
    </r>
  </si>
  <si>
    <r>
      <rPr>
        <sz val="9"/>
        <rFont val="ＭＳ Ｐゴシック"/>
        <family val="3"/>
        <charset val="128"/>
      </rPr>
      <t>県</t>
    </r>
    <r>
      <rPr>
        <sz val="9"/>
        <rFont val="Arial"/>
        <family val="2"/>
      </rPr>
      <t>30</t>
    </r>
  </si>
  <si>
    <r>
      <rPr>
        <sz val="9"/>
        <rFont val="ＭＳ Ｐゴシック"/>
        <family val="3"/>
        <charset val="128"/>
      </rPr>
      <t>県</t>
    </r>
    <r>
      <rPr>
        <sz val="9"/>
        <rFont val="Arial"/>
        <family val="2"/>
      </rPr>
      <t>41</t>
    </r>
  </si>
  <si>
    <r>
      <rPr>
        <sz val="9"/>
        <rFont val="ＭＳ Ｐゴシック"/>
        <family val="3"/>
        <charset val="128"/>
      </rPr>
      <t>笛吹通り</t>
    </r>
  </si>
  <si>
    <r>
      <rPr>
        <sz val="9"/>
        <rFont val="ＭＳ Ｐゴシック"/>
        <family val="3"/>
        <charset val="128"/>
      </rPr>
      <t>県</t>
    </r>
    <r>
      <rPr>
        <sz val="9"/>
        <rFont val="Arial"/>
        <family val="2"/>
      </rPr>
      <t>296</t>
    </r>
  </si>
  <si>
    <r>
      <rPr>
        <sz val="9"/>
        <rFont val="ＭＳ Ｐゴシック"/>
        <family val="3"/>
        <charset val="128"/>
      </rPr>
      <t>国</t>
    </r>
    <r>
      <rPr>
        <sz val="9"/>
        <rFont val="Arial"/>
        <family val="2"/>
      </rPr>
      <t>140</t>
    </r>
  </si>
  <si>
    <r>
      <rPr>
        <sz val="9"/>
        <rFont val="ＭＳ Ｐゴシック"/>
        <family val="3"/>
        <charset val="128"/>
      </rPr>
      <t>県</t>
    </r>
    <r>
      <rPr>
        <sz val="9"/>
        <rFont val="Arial"/>
        <family val="2"/>
      </rPr>
      <t>175</t>
    </r>
  </si>
  <si>
    <r>
      <rPr>
        <sz val="9"/>
        <rFont val="ＭＳ Ｐゴシック"/>
        <family val="3"/>
        <charset val="128"/>
      </rPr>
      <t>国</t>
    </r>
    <r>
      <rPr>
        <sz val="9"/>
        <rFont val="Arial"/>
        <family val="2"/>
      </rPr>
      <t>254</t>
    </r>
  </si>
  <si>
    <r>
      <rPr>
        <sz val="9"/>
        <rFont val="ＭＳ Ｐゴシック"/>
        <family val="3"/>
        <charset val="128"/>
      </rPr>
      <t>市道、県</t>
    </r>
    <r>
      <rPr>
        <sz val="9"/>
        <rFont val="Arial"/>
        <family val="2"/>
      </rPr>
      <t>44</t>
    </r>
  </si>
  <si>
    <r>
      <rPr>
        <sz val="9"/>
        <rFont val="ＭＳ Ｐゴシック"/>
        <family val="3"/>
        <charset val="128"/>
      </rPr>
      <t>国</t>
    </r>
    <r>
      <rPr>
        <sz val="9"/>
        <rFont val="Arial"/>
        <family val="2"/>
      </rPr>
      <t>462</t>
    </r>
  </si>
  <si>
    <r>
      <rPr>
        <sz val="9"/>
        <rFont val="ＭＳ Ｐゴシック"/>
        <family val="3"/>
        <charset val="128"/>
      </rPr>
      <t>県</t>
    </r>
    <r>
      <rPr>
        <sz val="9"/>
        <rFont val="Arial"/>
        <family val="2"/>
      </rPr>
      <t>13</t>
    </r>
  </si>
  <si>
    <r>
      <rPr>
        <sz val="9"/>
        <rFont val="ＭＳ Ｐゴシック"/>
        <family val="3"/>
        <charset val="128"/>
      </rPr>
      <t>県</t>
    </r>
    <r>
      <rPr>
        <sz val="9"/>
        <rFont val="Arial"/>
        <family val="2"/>
      </rPr>
      <t>71</t>
    </r>
  </si>
  <si>
    <r>
      <rPr>
        <sz val="9"/>
        <rFont val="ＭＳ Ｐゴシック"/>
        <family val="3"/>
        <charset val="128"/>
      </rPr>
      <t>県</t>
    </r>
    <r>
      <rPr>
        <sz val="9"/>
        <rFont val="Arial"/>
        <family val="2"/>
      </rPr>
      <t>10</t>
    </r>
  </si>
  <si>
    <r>
      <rPr>
        <sz val="9"/>
        <rFont val="ＭＳ Ｐゴシック"/>
        <family val="3"/>
        <charset val="128"/>
      </rPr>
      <t>県</t>
    </r>
    <r>
      <rPr>
        <sz val="9"/>
        <rFont val="Arial"/>
        <family val="2"/>
      </rPr>
      <t>212</t>
    </r>
  </si>
  <si>
    <r>
      <rPr>
        <sz val="9"/>
        <rFont val="ＭＳ Ｐゴシック"/>
        <family val="3"/>
        <charset val="128"/>
      </rPr>
      <t>市道、県</t>
    </r>
    <r>
      <rPr>
        <sz val="9"/>
        <rFont val="Arial"/>
        <family val="2"/>
      </rPr>
      <t>218</t>
    </r>
  </si>
  <si>
    <r>
      <rPr>
        <sz val="9"/>
        <rFont val="ＭＳ Ｐゴシック"/>
        <family val="3"/>
        <charset val="128"/>
      </rPr>
      <t>県</t>
    </r>
    <r>
      <rPr>
        <sz val="9"/>
        <rFont val="Arial"/>
        <family val="2"/>
      </rPr>
      <t>218</t>
    </r>
  </si>
  <si>
    <r>
      <rPr>
        <sz val="9"/>
        <rFont val="ＭＳ Ｐゴシック"/>
        <family val="3"/>
        <charset val="128"/>
      </rPr>
      <t>県</t>
    </r>
    <r>
      <rPr>
        <sz val="9"/>
        <rFont val="Arial"/>
        <family val="2"/>
      </rPr>
      <t>217</t>
    </r>
  </si>
  <si>
    <r>
      <rPr>
        <sz val="9"/>
        <rFont val="ＭＳ Ｐゴシック"/>
        <family val="3"/>
        <charset val="128"/>
      </rPr>
      <t>県</t>
    </r>
    <r>
      <rPr>
        <sz val="9"/>
        <rFont val="Arial"/>
        <family val="2"/>
      </rPr>
      <t>213</t>
    </r>
  </si>
  <si>
    <r>
      <rPr>
        <sz val="9"/>
        <rFont val="ＭＳ Ｐゴシック"/>
        <family val="3"/>
        <charset val="128"/>
      </rPr>
      <t>県</t>
    </r>
    <r>
      <rPr>
        <sz val="9"/>
        <rFont val="Arial"/>
        <family val="2"/>
      </rPr>
      <t>33</t>
    </r>
    <r>
      <rPr>
        <sz val="9"/>
        <rFont val="ＭＳ Ｐゴシック"/>
        <family val="3"/>
        <charset val="128"/>
      </rPr>
      <t>、県</t>
    </r>
    <r>
      <rPr>
        <sz val="9"/>
        <rFont val="Arial"/>
        <family val="2"/>
      </rPr>
      <t>217</t>
    </r>
    <r>
      <rPr>
        <sz val="9"/>
        <rFont val="ＭＳ Ｐゴシック"/>
        <family val="3"/>
        <charset val="128"/>
      </rPr>
      <t>、国</t>
    </r>
    <r>
      <rPr>
        <sz val="9"/>
        <rFont val="Arial"/>
        <family val="2"/>
      </rPr>
      <t>18</t>
    </r>
    <rPh sb="4" eb="5">
      <t>ケン</t>
    </rPh>
    <phoneticPr fontId="10"/>
  </si>
  <si>
    <r>
      <rPr>
        <sz val="9"/>
        <rFont val="ＭＳ Ｐゴシック"/>
        <family val="3"/>
        <charset val="128"/>
      </rPr>
      <t>国</t>
    </r>
    <r>
      <rPr>
        <sz val="9"/>
        <rFont val="Arial"/>
        <family val="2"/>
      </rPr>
      <t>18</t>
    </r>
    <r>
      <rPr>
        <sz val="9"/>
        <rFont val="ＭＳ Ｐゴシック"/>
        <family val="3"/>
        <charset val="128"/>
      </rPr>
      <t>（旧道）</t>
    </r>
  </si>
  <si>
    <r>
      <rPr>
        <sz val="9"/>
        <rFont val="ＭＳ Ｐゴシック"/>
        <family val="3"/>
        <charset val="128"/>
      </rPr>
      <t>国</t>
    </r>
    <r>
      <rPr>
        <sz val="9"/>
        <rFont val="Arial"/>
        <family val="2"/>
      </rPr>
      <t>18</t>
    </r>
  </si>
  <si>
    <r>
      <rPr>
        <sz val="9"/>
        <rFont val="ＭＳ Ｐゴシック"/>
        <family val="3"/>
        <charset val="128"/>
      </rPr>
      <t>県</t>
    </r>
    <r>
      <rPr>
        <sz val="9"/>
        <rFont val="Arial"/>
        <family val="2"/>
      </rPr>
      <t>80</t>
    </r>
  </si>
  <si>
    <r>
      <rPr>
        <sz val="9"/>
        <rFont val="ＭＳ Ｐゴシック"/>
        <family val="3"/>
        <charset val="128"/>
      </rPr>
      <t>県</t>
    </r>
    <r>
      <rPr>
        <sz val="9"/>
        <rFont val="Arial"/>
        <family val="2"/>
      </rPr>
      <t>131</t>
    </r>
    <r>
      <rPr>
        <sz val="9"/>
        <rFont val="ＭＳ Ｐゴシック"/>
        <family val="3"/>
        <charset val="128"/>
      </rPr>
      <t>、市道</t>
    </r>
  </si>
  <si>
    <r>
      <rPr>
        <sz val="9"/>
        <rFont val="ＭＳ Ｐゴシック"/>
        <family val="3"/>
        <charset val="128"/>
      </rPr>
      <t>市道、県</t>
    </r>
    <r>
      <rPr>
        <sz val="9"/>
        <rFont val="Arial"/>
        <family val="2"/>
      </rPr>
      <t>142</t>
    </r>
  </si>
  <si>
    <r>
      <rPr>
        <sz val="9"/>
        <rFont val="ＭＳ Ｐゴシック"/>
        <family val="3"/>
        <charset val="128"/>
      </rPr>
      <t>県</t>
    </r>
    <r>
      <rPr>
        <sz val="9"/>
        <rFont val="Arial"/>
        <family val="2"/>
      </rPr>
      <t>40</t>
    </r>
  </si>
  <si>
    <r>
      <rPr>
        <sz val="9"/>
        <rFont val="ＭＳ Ｐゴシック"/>
        <family val="3"/>
        <charset val="128"/>
      </rPr>
      <t>県</t>
    </r>
    <r>
      <rPr>
        <sz val="9"/>
        <rFont val="Arial"/>
        <family val="2"/>
      </rPr>
      <t>166</t>
    </r>
    <r>
      <rPr>
        <sz val="9"/>
        <rFont val="ＭＳ Ｐゴシック"/>
        <family val="3"/>
        <charset val="128"/>
      </rPr>
      <t>、市道</t>
    </r>
  </si>
  <si>
    <r>
      <rPr>
        <sz val="9"/>
        <rFont val="ＭＳ Ｐゴシック"/>
        <family val="3"/>
        <charset val="128"/>
      </rPr>
      <t>旧街道、県</t>
    </r>
    <r>
      <rPr>
        <sz val="9"/>
        <rFont val="Arial"/>
        <family val="2"/>
      </rPr>
      <t>483</t>
    </r>
    <rPh sb="0" eb="1">
      <t>キュウ</t>
    </rPh>
    <rPh sb="1" eb="3">
      <t>カイドウ</t>
    </rPh>
    <phoneticPr fontId="10"/>
  </si>
  <si>
    <r>
      <rPr>
        <sz val="9"/>
        <rFont val="ＭＳ Ｐゴシック"/>
        <family val="3"/>
        <charset val="128"/>
      </rPr>
      <t>国</t>
    </r>
    <r>
      <rPr>
        <sz val="9"/>
        <rFont val="Arial"/>
        <family val="2"/>
      </rPr>
      <t>19</t>
    </r>
  </si>
  <si>
    <r>
      <rPr>
        <sz val="9"/>
        <rFont val="ＭＳ Ｐゴシック"/>
        <family val="3"/>
        <charset val="128"/>
      </rPr>
      <t>町道、県</t>
    </r>
    <r>
      <rPr>
        <sz val="9"/>
        <rFont val="Arial"/>
        <family val="2"/>
      </rPr>
      <t>275</t>
    </r>
    <rPh sb="3" eb="4">
      <t>ケン</t>
    </rPh>
    <phoneticPr fontId="10"/>
  </si>
  <si>
    <r>
      <rPr>
        <sz val="9"/>
        <rFont val="ＭＳ Ｐゴシック"/>
        <family val="3"/>
        <charset val="128"/>
      </rPr>
      <t>県</t>
    </r>
    <r>
      <rPr>
        <sz val="9"/>
        <rFont val="Arial"/>
        <family val="2"/>
      </rPr>
      <t>275</t>
    </r>
  </si>
  <si>
    <r>
      <rPr>
        <sz val="9"/>
        <rFont val="ＭＳ Ｐゴシック"/>
        <family val="3"/>
        <charset val="128"/>
      </rPr>
      <t>県</t>
    </r>
    <r>
      <rPr>
        <sz val="9"/>
        <rFont val="Arial"/>
        <family val="2"/>
      </rPr>
      <t>51</t>
    </r>
  </si>
  <si>
    <r>
      <rPr>
        <sz val="9"/>
        <rFont val="ＭＳ Ｐゴシック"/>
        <family val="3"/>
        <charset val="128"/>
      </rPr>
      <t>県</t>
    </r>
    <r>
      <rPr>
        <sz val="9"/>
        <rFont val="Arial"/>
        <family val="2"/>
      </rPr>
      <t>275</t>
    </r>
    <r>
      <rPr>
        <sz val="9"/>
        <rFont val="ＭＳ Ｐゴシック"/>
        <family val="3"/>
        <charset val="128"/>
      </rPr>
      <t>、町道</t>
    </r>
  </si>
  <si>
    <r>
      <rPr>
        <sz val="9"/>
        <rFont val="ＭＳ Ｐゴシック"/>
        <family val="3"/>
        <charset val="128"/>
      </rPr>
      <t>県</t>
    </r>
    <r>
      <rPr>
        <sz val="9"/>
        <rFont val="Arial"/>
        <family val="2"/>
      </rPr>
      <t>306</t>
    </r>
  </si>
  <si>
    <r>
      <rPr>
        <sz val="9"/>
        <rFont val="ＭＳ Ｐゴシック"/>
        <family val="3"/>
        <charset val="128"/>
      </rPr>
      <t>県</t>
    </r>
    <r>
      <rPr>
        <sz val="9"/>
        <rFont val="Arial"/>
        <family val="2"/>
      </rPr>
      <t>306</t>
    </r>
    <r>
      <rPr>
        <sz val="9"/>
        <rFont val="ＭＳ Ｐゴシック"/>
        <family val="3"/>
        <charset val="128"/>
      </rPr>
      <t>、県</t>
    </r>
    <r>
      <rPr>
        <sz val="9"/>
        <rFont val="Arial"/>
        <family val="2"/>
      </rPr>
      <t>25</t>
    </r>
  </si>
  <si>
    <r>
      <rPr>
        <sz val="9"/>
        <rFont val="ＭＳ Ｐゴシック"/>
        <family val="3"/>
        <charset val="128"/>
      </rPr>
      <t>県</t>
    </r>
    <r>
      <rPr>
        <sz val="9"/>
        <rFont val="Arial"/>
        <family val="2"/>
      </rPr>
      <t>25</t>
    </r>
  </si>
  <si>
    <r>
      <rPr>
        <sz val="9"/>
        <rFont val="ＭＳ Ｐゴシック"/>
        <family val="3"/>
        <charset val="128"/>
      </rPr>
      <t>県</t>
    </r>
    <r>
      <rPr>
        <sz val="9"/>
        <rFont val="Arial"/>
        <family val="2"/>
      </rPr>
      <t>63</t>
    </r>
  </si>
  <si>
    <r>
      <rPr>
        <sz val="9"/>
        <rFont val="ＭＳ Ｐゴシック"/>
        <family val="3"/>
        <charset val="128"/>
      </rPr>
      <t>国</t>
    </r>
    <r>
      <rPr>
        <sz val="9"/>
        <rFont val="Arial"/>
        <family val="2"/>
      </rPr>
      <t>153</t>
    </r>
  </si>
  <si>
    <r>
      <rPr>
        <sz val="9"/>
        <rFont val="ＭＳ Ｐゴシック"/>
        <family val="3"/>
        <charset val="128"/>
      </rPr>
      <t>国</t>
    </r>
    <r>
      <rPr>
        <sz val="9"/>
        <rFont val="Arial"/>
        <family val="2"/>
      </rPr>
      <t>153</t>
    </r>
    <r>
      <rPr>
        <sz val="9"/>
        <rFont val="ＭＳ Ｐゴシック"/>
        <family val="3"/>
        <charset val="128"/>
      </rPr>
      <t>、市道</t>
    </r>
  </si>
  <si>
    <r>
      <rPr>
        <sz val="9"/>
        <rFont val="ＭＳ Ｐゴシック"/>
        <family val="3"/>
        <charset val="128"/>
      </rPr>
      <t>県</t>
    </r>
    <r>
      <rPr>
        <sz val="9"/>
        <rFont val="Arial"/>
        <family val="2"/>
      </rPr>
      <t>210</t>
    </r>
  </si>
  <si>
    <r>
      <rPr>
        <sz val="9"/>
        <rFont val="ＭＳ Ｐゴシック"/>
        <family val="3"/>
        <charset val="128"/>
      </rPr>
      <t>県</t>
    </r>
    <r>
      <rPr>
        <sz val="9"/>
        <rFont val="Arial"/>
        <family val="2"/>
      </rPr>
      <t>209</t>
    </r>
  </si>
  <si>
    <r>
      <rPr>
        <sz val="9"/>
        <rFont val="ＭＳ Ｐゴシック"/>
        <family val="3"/>
        <charset val="128"/>
      </rPr>
      <t>国</t>
    </r>
    <r>
      <rPr>
        <sz val="9"/>
        <rFont val="Arial"/>
        <family val="2"/>
      </rPr>
      <t>152</t>
    </r>
  </si>
  <si>
    <r>
      <rPr>
        <sz val="9"/>
        <rFont val="ＭＳ Ｐゴシック"/>
        <family val="3"/>
        <charset val="128"/>
      </rPr>
      <t>県</t>
    </r>
    <r>
      <rPr>
        <sz val="9"/>
        <rFont val="Arial"/>
        <family val="2"/>
      </rPr>
      <t>16</t>
    </r>
  </si>
  <si>
    <r>
      <rPr>
        <sz val="9"/>
        <rFont val="ＭＳ Ｐゴシック"/>
        <family val="3"/>
        <charset val="128"/>
      </rPr>
      <t>国</t>
    </r>
    <r>
      <rPr>
        <sz val="9"/>
        <rFont val="Arial"/>
        <family val="2"/>
      </rPr>
      <t>20</t>
    </r>
  </si>
  <si>
    <r>
      <rPr>
        <sz val="9"/>
        <rFont val="ＭＳ Ｐゴシック"/>
        <family val="3"/>
        <charset val="128"/>
      </rPr>
      <t>県</t>
    </r>
    <r>
      <rPr>
        <sz val="9"/>
        <rFont val="Arial"/>
        <family val="2"/>
      </rPr>
      <t>12</t>
    </r>
  </si>
  <si>
    <r>
      <rPr>
        <sz val="9"/>
        <rFont val="ＭＳ Ｐゴシック"/>
        <family val="3"/>
        <charset val="128"/>
      </rPr>
      <t>国</t>
    </r>
    <r>
      <rPr>
        <sz val="9"/>
        <rFont val="Arial"/>
        <family val="2"/>
      </rPr>
      <t>52</t>
    </r>
  </si>
  <si>
    <r>
      <rPr>
        <sz val="9"/>
        <rFont val="ＭＳ Ｐゴシック"/>
        <family val="3"/>
        <charset val="128"/>
      </rPr>
      <t>富士川大橋渡る</t>
    </r>
  </si>
  <si>
    <r>
      <rPr>
        <sz val="9"/>
        <rFont val="ＭＳ Ｐゴシック"/>
        <family val="3"/>
        <charset val="128"/>
      </rPr>
      <t>県</t>
    </r>
    <r>
      <rPr>
        <sz val="9"/>
        <rFont val="Arial"/>
        <family val="2"/>
      </rPr>
      <t>36</t>
    </r>
  </si>
  <si>
    <r>
      <rPr>
        <sz val="9"/>
        <rFont val="ＭＳ Ｐゴシック"/>
        <family val="3"/>
        <charset val="128"/>
      </rPr>
      <t>国</t>
    </r>
    <r>
      <rPr>
        <sz val="9"/>
        <rFont val="Arial"/>
        <family val="2"/>
      </rPr>
      <t>358</t>
    </r>
  </si>
  <si>
    <r>
      <rPr>
        <sz val="9"/>
        <rFont val="ＭＳ Ｐゴシック"/>
        <family val="3"/>
        <charset val="128"/>
      </rPr>
      <t>県</t>
    </r>
    <r>
      <rPr>
        <sz val="9"/>
        <rFont val="Arial"/>
        <family val="2"/>
      </rPr>
      <t>719</t>
    </r>
  </si>
  <si>
    <r>
      <rPr>
        <sz val="9"/>
        <rFont val="ＭＳ Ｐゴシック"/>
        <family val="3"/>
        <charset val="128"/>
      </rPr>
      <t>県</t>
    </r>
    <r>
      <rPr>
        <sz val="9"/>
        <rFont val="Arial"/>
        <family val="2"/>
      </rPr>
      <t>21</t>
    </r>
  </si>
  <si>
    <r>
      <rPr>
        <sz val="9"/>
        <rFont val="ＭＳ Ｐゴシック"/>
        <family val="3"/>
        <charset val="128"/>
      </rPr>
      <t>県</t>
    </r>
    <r>
      <rPr>
        <sz val="9"/>
        <rFont val="Arial"/>
        <family val="2"/>
      </rPr>
      <t>3</t>
    </r>
  </si>
  <si>
    <r>
      <rPr>
        <sz val="9"/>
        <rFont val="ＭＳ Ｐゴシック"/>
        <family val="3"/>
        <charset val="128"/>
      </rPr>
      <t>市道、県</t>
    </r>
    <r>
      <rPr>
        <sz val="9"/>
        <rFont val="Arial"/>
        <family val="2"/>
      </rPr>
      <t>14</t>
    </r>
  </si>
  <si>
    <r>
      <rPr>
        <sz val="9"/>
        <rFont val="ＭＳ Ｐゴシック"/>
        <family val="3"/>
        <charset val="128"/>
      </rPr>
      <t>都</t>
    </r>
    <r>
      <rPr>
        <sz val="9"/>
        <rFont val="Arial"/>
        <family val="2"/>
      </rPr>
      <t>503</t>
    </r>
    <r>
      <rPr>
        <sz val="9"/>
        <rFont val="ＭＳ Ｐゴシック"/>
        <family val="3"/>
        <charset val="128"/>
      </rPr>
      <t>、都</t>
    </r>
    <r>
      <rPr>
        <sz val="9"/>
        <rFont val="Arial"/>
        <family val="2"/>
      </rPr>
      <t>149</t>
    </r>
    <rPh sb="5" eb="6">
      <t>ト</t>
    </rPh>
    <phoneticPr fontId="10"/>
  </si>
  <si>
    <r>
      <rPr>
        <sz val="9"/>
        <rFont val="ＭＳ Ｐゴシック"/>
        <family val="3"/>
        <charset val="128"/>
      </rPr>
      <t>国</t>
    </r>
    <r>
      <rPr>
        <sz val="9"/>
        <rFont val="Arial"/>
        <family val="2"/>
      </rPr>
      <t>411</t>
    </r>
    <r>
      <rPr>
        <sz val="9"/>
        <rFont val="ＭＳ Ｐゴシック"/>
        <family val="3"/>
        <charset val="128"/>
      </rPr>
      <t>、側道、旧道</t>
    </r>
    <rPh sb="8" eb="10">
      <t>キュウドウ</t>
    </rPh>
    <phoneticPr fontId="10"/>
  </si>
  <si>
    <r>
      <rPr>
        <sz val="9"/>
        <rFont val="ＭＳ Ｐゴシック"/>
        <family val="3"/>
        <charset val="128"/>
      </rPr>
      <t>県</t>
    </r>
    <r>
      <rPr>
        <sz val="9"/>
        <rFont val="Arial"/>
        <family val="2"/>
      </rPr>
      <t>218</t>
    </r>
    <r>
      <rPr>
        <sz val="9"/>
        <rFont val="ＭＳ Ｐゴシック"/>
        <family val="3"/>
        <charset val="128"/>
      </rPr>
      <t>、県</t>
    </r>
    <r>
      <rPr>
        <sz val="9"/>
        <rFont val="Arial"/>
        <family val="2"/>
      </rPr>
      <t>70</t>
    </r>
    <r>
      <rPr>
        <sz val="9"/>
        <rFont val="ＭＳ Ｐゴシック"/>
        <family val="3"/>
        <charset val="128"/>
      </rPr>
      <t>、市道</t>
    </r>
    <rPh sb="5" eb="6">
      <t>ケン</t>
    </rPh>
    <phoneticPr fontId="10"/>
  </si>
  <si>
    <r>
      <rPr>
        <sz val="9"/>
        <rFont val="ＭＳ Ｐゴシック"/>
        <family val="3"/>
        <charset val="128"/>
      </rPr>
      <t>県</t>
    </r>
    <r>
      <rPr>
        <sz val="9"/>
        <rFont val="Arial"/>
        <family val="2"/>
      </rPr>
      <t>69</t>
    </r>
    <r>
      <rPr>
        <sz val="9"/>
        <rFont val="ＭＳ Ｐゴシック"/>
        <family val="3"/>
        <charset val="128"/>
      </rPr>
      <t>、県</t>
    </r>
    <r>
      <rPr>
        <sz val="9"/>
        <rFont val="Arial"/>
        <family val="2"/>
      </rPr>
      <t>296</t>
    </r>
    <r>
      <rPr>
        <sz val="9"/>
        <rFont val="ＭＳ Ｐゴシック"/>
        <family val="3"/>
        <charset val="128"/>
      </rPr>
      <t>、県</t>
    </r>
    <r>
      <rPr>
        <sz val="9"/>
        <rFont val="Arial"/>
        <family val="2"/>
      </rPr>
      <t>184</t>
    </r>
    <rPh sb="4" eb="5">
      <t>ケン</t>
    </rPh>
    <rPh sb="9" eb="10">
      <t>ケン</t>
    </rPh>
    <phoneticPr fontId="10"/>
  </si>
  <si>
    <r>
      <rPr>
        <sz val="9"/>
        <rFont val="ＭＳ Ｐゴシック"/>
        <family val="3"/>
        <charset val="128"/>
      </rPr>
      <t>国</t>
    </r>
    <r>
      <rPr>
        <sz val="9"/>
        <rFont val="Arial"/>
        <family val="2"/>
      </rPr>
      <t>152</t>
    </r>
    <rPh sb="0" eb="1">
      <t>コク</t>
    </rPh>
    <phoneticPr fontId="10"/>
  </si>
  <si>
    <r>
      <rPr>
        <sz val="9"/>
        <rFont val="ＭＳ Ｐゴシック"/>
        <family val="3"/>
        <charset val="128"/>
      </rPr>
      <t>都</t>
    </r>
    <r>
      <rPr>
        <sz val="9"/>
        <rFont val="Arial"/>
        <family val="2"/>
      </rPr>
      <t>47</t>
    </r>
  </si>
  <si>
    <r>
      <rPr>
        <sz val="9"/>
        <rFont val="ＭＳ Ｐゴシック"/>
        <family val="3"/>
        <charset val="128"/>
      </rPr>
      <t>都</t>
    </r>
    <r>
      <rPr>
        <sz val="9"/>
        <rFont val="Arial"/>
        <family val="2"/>
      </rPr>
      <t>47</t>
    </r>
    <r>
      <rPr>
        <sz val="9"/>
        <rFont val="ＭＳ Ｐゴシック"/>
        <family val="3"/>
        <charset val="128"/>
      </rPr>
      <t>、市道、都</t>
    </r>
    <r>
      <rPr>
        <sz val="9"/>
        <rFont val="Arial"/>
        <family val="2"/>
      </rPr>
      <t>57</t>
    </r>
    <rPh sb="4" eb="6">
      <t>シドウ</t>
    </rPh>
    <rPh sb="7" eb="8">
      <t>ト</t>
    </rPh>
    <phoneticPr fontId="10"/>
  </si>
  <si>
    <t>市道、広域農道</t>
    <rPh sb="3" eb="5">
      <t>コウイキ</t>
    </rPh>
    <rPh sb="5" eb="7">
      <t>ノウドウ</t>
    </rPh>
    <phoneticPr fontId="10"/>
  </si>
  <si>
    <r>
      <rPr>
        <sz val="9"/>
        <rFont val="ＭＳ Ｐゴシック"/>
        <family val="3"/>
        <charset val="128"/>
      </rPr>
      <t>途中リタイヤされたら速やかにメールで連絡ください。</t>
    </r>
    <phoneticPr fontId="10"/>
  </si>
  <si>
    <t>県55</t>
    <rPh sb="0" eb="1">
      <t>ケン</t>
    </rPh>
    <phoneticPr fontId="10"/>
  </si>
  <si>
    <r>
      <rPr>
        <sz val="12"/>
        <rFont val="AR Pゴシック体M"/>
        <family val="3"/>
        <charset val="128"/>
      </rPr>
      <t>┬右</t>
    </r>
  </si>
  <si>
    <r>
      <rPr>
        <sz val="12"/>
        <rFont val="AR Pゴシック体M"/>
        <family val="3"/>
        <charset val="128"/>
      </rPr>
      <t>┤左</t>
    </r>
  </si>
  <si>
    <r>
      <rPr>
        <sz val="12"/>
        <rFont val="AR Pゴシック体M"/>
        <family val="3"/>
        <charset val="128"/>
      </rPr>
      <t>土手に突き当たる　┬左</t>
    </r>
    <phoneticPr fontId="10"/>
  </si>
  <si>
    <r>
      <rPr>
        <sz val="12"/>
        <rFont val="AR Pゴシック体M"/>
        <family val="3"/>
        <charset val="128"/>
      </rPr>
      <t>「新井橋」┬右</t>
    </r>
    <phoneticPr fontId="10"/>
  </si>
  <si>
    <r>
      <rPr>
        <sz val="12"/>
        <rFont val="AR Pゴシック体M"/>
        <family val="3"/>
        <charset val="128"/>
      </rPr>
      <t>┬右　</t>
    </r>
    <r>
      <rPr>
        <sz val="12"/>
        <rFont val="Arial"/>
        <family val="2"/>
      </rPr>
      <t>50</t>
    </r>
    <r>
      <rPr>
        <sz val="12"/>
        <rFont val="AR Pゴシック体M"/>
        <family val="3"/>
        <charset val="128"/>
      </rPr>
      <t>ｍ先すぐ左折</t>
    </r>
    <phoneticPr fontId="10"/>
  </si>
  <si>
    <r>
      <rPr>
        <sz val="12"/>
        <rFont val="AR Pゴシック体M"/>
        <family val="3"/>
        <charset val="128"/>
      </rPr>
      <t>「八王子車検場入口」┼右</t>
    </r>
    <phoneticPr fontId="10"/>
  </si>
  <si>
    <r>
      <rPr>
        <sz val="12"/>
        <rFont val="AR Pゴシック体M"/>
        <family val="3"/>
        <charset val="128"/>
      </rPr>
      <t>┤左　農道には行かない、集落内道細いので徐行</t>
    </r>
    <phoneticPr fontId="10"/>
  </si>
  <si>
    <r>
      <rPr>
        <sz val="12"/>
        <rFont val="AR Pゴシック体M"/>
        <family val="3"/>
        <charset val="128"/>
      </rPr>
      <t>┬左　高月浄水場前信号の直前で都道に合流</t>
    </r>
    <phoneticPr fontId="10"/>
  </si>
  <si>
    <r>
      <rPr>
        <sz val="12"/>
        <rFont val="AR Pゴシック体M"/>
        <family val="3"/>
        <charset val="128"/>
      </rPr>
      <t>「二宮本宿」┼右</t>
    </r>
    <phoneticPr fontId="10"/>
  </si>
  <si>
    <r>
      <rPr>
        <sz val="12"/>
        <rFont val="AR Pゴシック体M"/>
        <family val="3"/>
        <charset val="128"/>
      </rPr>
      <t>左側に看板「この先行き止まり」├右</t>
    </r>
    <phoneticPr fontId="10"/>
  </si>
  <si>
    <r>
      <rPr>
        <sz val="12"/>
        <rFont val="AR Pゴシック体M"/>
        <family val="3"/>
        <charset val="128"/>
      </rPr>
      <t>┼左　左角奥にスーパーいなげや</t>
    </r>
    <phoneticPr fontId="10"/>
  </si>
  <si>
    <r>
      <rPr>
        <sz val="12"/>
        <rFont val="AR Pゴシック体M"/>
        <family val="3"/>
        <charset val="128"/>
      </rPr>
      <t>「鹿台橋」┬右</t>
    </r>
    <phoneticPr fontId="10"/>
  </si>
  <si>
    <r>
      <rPr>
        <sz val="12"/>
        <rFont val="AR Pゴシック体M"/>
        <family val="3"/>
        <charset val="128"/>
      </rPr>
      <t>「北平沢」┼左</t>
    </r>
    <phoneticPr fontId="10"/>
  </si>
  <si>
    <r>
      <rPr>
        <sz val="12"/>
        <rFont val="AR Pゴシック体M"/>
        <family val="3"/>
        <charset val="128"/>
      </rPr>
      <t>┼右</t>
    </r>
  </si>
  <si>
    <r>
      <rPr>
        <sz val="12"/>
        <rFont val="AR Pゴシック体M"/>
        <family val="3"/>
        <charset val="128"/>
      </rPr>
      <t>┼左　</t>
    </r>
    <r>
      <rPr>
        <sz val="12"/>
        <rFont val="Arial"/>
        <family val="2"/>
      </rPr>
      <t>JA</t>
    </r>
    <r>
      <rPr>
        <sz val="12"/>
        <rFont val="AR Pゴシック体M"/>
        <family val="3"/>
        <charset val="128"/>
      </rPr>
      <t>前</t>
    </r>
    <phoneticPr fontId="10"/>
  </si>
  <si>
    <r>
      <rPr>
        <sz val="12"/>
        <rFont val="AR Pゴシック体M"/>
        <family val="3"/>
        <charset val="128"/>
      </rPr>
      <t>├右</t>
    </r>
  </si>
  <si>
    <r>
      <rPr>
        <sz val="12"/>
        <rFont val="AR Pゴシック体M"/>
        <family val="3"/>
        <charset val="128"/>
      </rPr>
      <t>「吉井」┼左</t>
    </r>
    <phoneticPr fontId="10"/>
  </si>
  <si>
    <r>
      <rPr>
        <sz val="12"/>
        <rFont val="AR Pゴシック体M"/>
        <family val="3"/>
        <charset val="128"/>
      </rPr>
      <t>┬左</t>
    </r>
  </si>
  <si>
    <r>
      <rPr>
        <sz val="12"/>
        <rFont val="AR Pゴシック体M"/>
        <family val="3"/>
        <charset val="128"/>
      </rPr>
      <t>「鳥川橋」┼右</t>
    </r>
    <phoneticPr fontId="10"/>
  </si>
  <si>
    <r>
      <rPr>
        <sz val="12"/>
        <rFont val="AR Pゴシック体M"/>
        <family val="3"/>
        <charset val="128"/>
      </rPr>
      <t>▲善知鳥峠　</t>
    </r>
    <r>
      <rPr>
        <sz val="12"/>
        <rFont val="Arial"/>
        <family val="2"/>
      </rPr>
      <t>890</t>
    </r>
    <r>
      <rPr>
        <sz val="12"/>
        <rFont val="AR Pゴシック体M"/>
        <family val="3"/>
        <charset val="128"/>
      </rPr>
      <t>ｍ</t>
    </r>
    <phoneticPr fontId="10"/>
  </si>
  <si>
    <r>
      <rPr>
        <sz val="12"/>
        <rFont val="AR Pゴシック体M"/>
        <family val="3"/>
        <charset val="128"/>
      </rPr>
      <t>「福島南部」┬右、駒ヶ根、高遠方面へ</t>
    </r>
    <phoneticPr fontId="10"/>
  </si>
  <si>
    <r>
      <rPr>
        <sz val="12"/>
        <rFont val="AR Pゴシック体M"/>
        <family val="3"/>
        <charset val="128"/>
      </rPr>
      <t>「竜東橋北」┼左　角にコスモ石油</t>
    </r>
    <phoneticPr fontId="10"/>
  </si>
  <si>
    <r>
      <rPr>
        <sz val="12"/>
        <rFont val="AR Pゴシック体M"/>
        <family val="3"/>
        <charset val="128"/>
      </rPr>
      <t>┬右、三峰川橋渡る</t>
    </r>
    <phoneticPr fontId="10"/>
  </si>
  <si>
    <r>
      <rPr>
        <sz val="12"/>
        <rFont val="AR Pゴシック体M"/>
        <family val="3"/>
        <charset val="128"/>
      </rPr>
      <t>「三峰川橋南」┤左</t>
    </r>
    <phoneticPr fontId="10"/>
  </si>
  <si>
    <r>
      <rPr>
        <sz val="12"/>
        <rFont val="AR Pゴシック体M"/>
        <family val="3"/>
        <charset val="128"/>
      </rPr>
      <t>「中河原」┼右→坂室トンネル、歩道通行推奨</t>
    </r>
    <rPh sb="1" eb="4">
      <t>ナカガワラ</t>
    </rPh>
    <rPh sb="8" eb="9">
      <t>サカ</t>
    </rPh>
    <rPh sb="9" eb="10">
      <t>ムロ</t>
    </rPh>
    <rPh sb="15" eb="17">
      <t>ホドウ</t>
    </rPh>
    <rPh sb="17" eb="19">
      <t>ツウコウ</t>
    </rPh>
    <rPh sb="19" eb="21">
      <t>スイショウ</t>
    </rPh>
    <phoneticPr fontId="10"/>
  </si>
  <si>
    <r>
      <rPr>
        <sz val="12"/>
        <rFont val="AR Pゴシック体M"/>
        <family val="3"/>
        <charset val="128"/>
      </rPr>
      <t>「富士川大橋」┼直</t>
    </r>
    <phoneticPr fontId="10"/>
  </si>
  <si>
    <r>
      <rPr>
        <sz val="12"/>
        <rFont val="AR Pゴシック体M"/>
        <family val="3"/>
        <charset val="128"/>
      </rPr>
      <t>「小山郵便局前」┬右</t>
    </r>
    <phoneticPr fontId="10"/>
  </si>
  <si>
    <r>
      <rPr>
        <sz val="12"/>
        <rFont val="AR Pゴシック体M"/>
        <family val="3"/>
        <charset val="128"/>
      </rPr>
      <t>「坂戸踏切」┬右</t>
    </r>
    <phoneticPr fontId="10"/>
  </si>
  <si>
    <t>－</t>
  </si>
  <si>
    <t>市道</t>
  </si>
  <si>
    <r>
      <rPr>
        <sz val="9"/>
        <rFont val="ＭＳ Ｐゴシック"/>
        <family val="3"/>
        <charset val="128"/>
      </rPr>
      <t>折返す、都</t>
    </r>
    <r>
      <rPr>
        <sz val="9"/>
        <rFont val="Arial"/>
        <family val="2"/>
      </rPr>
      <t>45</t>
    </r>
    <rPh sb="0" eb="2">
      <t>オリカエ</t>
    </rPh>
    <rPh sb="4" eb="5">
      <t>ト</t>
    </rPh>
    <phoneticPr fontId="10"/>
  </si>
  <si>
    <r>
      <rPr>
        <sz val="12"/>
        <rFont val="AR Pゴシック体M"/>
        <family val="3"/>
        <charset val="128"/>
      </rPr>
      <t>［等々力緑地」　┬右</t>
    </r>
    <rPh sb="1" eb="4">
      <t>トドロキ</t>
    </rPh>
    <rPh sb="4" eb="6">
      <t>リョクチ</t>
    </rPh>
    <rPh sb="9" eb="10">
      <t>ミギ</t>
    </rPh>
    <phoneticPr fontId="7"/>
  </si>
  <si>
    <r>
      <rPr>
        <sz val="12"/>
        <rFont val="AR Pゴシック体M"/>
        <family val="3"/>
        <charset val="128"/>
      </rPr>
      <t>「友田」├直</t>
    </r>
    <phoneticPr fontId="10"/>
  </si>
  <si>
    <r>
      <rPr>
        <sz val="12"/>
        <rFont val="AR Pゴシック体M"/>
        <family val="3"/>
        <charset val="128"/>
      </rPr>
      <t>「飯能駅前」┼左</t>
    </r>
    <phoneticPr fontId="10"/>
  </si>
  <si>
    <r>
      <rPr>
        <sz val="9"/>
        <rFont val="ＭＳ Ｐゴシック"/>
        <family val="3"/>
        <charset val="128"/>
      </rPr>
      <t>○</t>
    </r>
    <phoneticPr fontId="10"/>
  </si>
  <si>
    <r>
      <rPr>
        <sz val="12"/>
        <rFont val="AR Pゴシック体M"/>
        <family val="3"/>
        <charset val="128"/>
      </rPr>
      <t>｛大屋駅前」┼直</t>
    </r>
    <rPh sb="1" eb="3">
      <t>オオヤ</t>
    </rPh>
    <rPh sb="3" eb="5">
      <t>エキマエ</t>
    </rPh>
    <rPh sb="7" eb="8">
      <t>チョク</t>
    </rPh>
    <phoneticPr fontId="10"/>
  </si>
  <si>
    <r>
      <rPr>
        <sz val="12"/>
        <rFont val="AR Pゴシック体M"/>
        <family val="3"/>
        <charset val="128"/>
      </rPr>
      <t>┤左（歩道橋目印）</t>
    </r>
    <rPh sb="3" eb="6">
      <t>ホドウキョウ</t>
    </rPh>
    <rPh sb="6" eb="8">
      <t>メジルシ</t>
    </rPh>
    <phoneticPr fontId="10"/>
  </si>
  <si>
    <r>
      <rPr>
        <sz val="12"/>
        <rFont val="AR Pゴシック体M"/>
        <family val="3"/>
        <charset val="128"/>
      </rPr>
      <t>┼左→上田橋渡る</t>
    </r>
    <rPh sb="3" eb="5">
      <t>ウエダ</t>
    </rPh>
    <rPh sb="5" eb="6">
      <t>ハシ</t>
    </rPh>
    <rPh sb="6" eb="7">
      <t>ワタ</t>
    </rPh>
    <phoneticPr fontId="10"/>
  </si>
  <si>
    <r>
      <rPr>
        <sz val="9"/>
        <rFont val="ＭＳ Ｐゴシック"/>
        <family val="3"/>
        <charset val="128"/>
      </rPr>
      <t>県</t>
    </r>
    <r>
      <rPr>
        <sz val="9"/>
        <rFont val="Arial"/>
        <family val="2"/>
      </rPr>
      <t>77</t>
    </r>
    <rPh sb="0" eb="1">
      <t>ケン</t>
    </rPh>
    <phoneticPr fontId="10"/>
  </si>
  <si>
    <r>
      <rPr>
        <sz val="12"/>
        <rFont val="AR Pゴシック体M"/>
        <family val="3"/>
        <charset val="128"/>
      </rPr>
      <t>「三好町」┼右</t>
    </r>
    <rPh sb="1" eb="3">
      <t>ミヨシ</t>
    </rPh>
    <rPh sb="3" eb="4">
      <t>マチ</t>
    </rPh>
    <phoneticPr fontId="10"/>
  </si>
  <si>
    <r>
      <rPr>
        <sz val="9"/>
        <rFont val="ＭＳ Ｐゴシック"/>
        <family val="3"/>
        <charset val="128"/>
      </rPr>
      <t>市道、県</t>
    </r>
    <r>
      <rPr>
        <sz val="9"/>
        <rFont val="Arial"/>
        <family val="2"/>
      </rPr>
      <t>77</t>
    </r>
    <rPh sb="0" eb="2">
      <t>シドウ</t>
    </rPh>
    <rPh sb="3" eb="4">
      <t>ケン</t>
    </rPh>
    <phoneticPr fontId="10"/>
  </si>
  <si>
    <r>
      <rPr>
        <sz val="12"/>
        <rFont val="AR Pゴシック体M"/>
        <family val="3"/>
        <charset val="128"/>
      </rPr>
      <t>「下之条」┼右</t>
    </r>
    <rPh sb="1" eb="4">
      <t>シモノジョウ</t>
    </rPh>
    <phoneticPr fontId="10"/>
  </si>
  <si>
    <r>
      <rPr>
        <sz val="9"/>
        <rFont val="ＭＳ Ｐゴシック"/>
        <family val="3"/>
        <charset val="128"/>
      </rPr>
      <t>国</t>
    </r>
    <r>
      <rPr>
        <sz val="9"/>
        <rFont val="Arial"/>
        <family val="2"/>
      </rPr>
      <t>143</t>
    </r>
    <rPh sb="0" eb="1">
      <t>コク</t>
    </rPh>
    <phoneticPr fontId="10"/>
  </si>
  <si>
    <r>
      <rPr>
        <sz val="9"/>
        <rFont val="ＭＳ Ｐゴシック"/>
        <family val="3"/>
        <charset val="128"/>
      </rPr>
      <t>国</t>
    </r>
    <r>
      <rPr>
        <sz val="9"/>
        <rFont val="Arial"/>
        <family val="2"/>
      </rPr>
      <t>18</t>
    </r>
    <rPh sb="0" eb="1">
      <t>コク</t>
    </rPh>
    <phoneticPr fontId="10"/>
  </si>
  <si>
    <r>
      <rPr>
        <sz val="12"/>
        <rFont val="AR Pゴシック体M"/>
        <family val="3"/>
        <charset val="128"/>
      </rPr>
      <t>「小網」┬左　</t>
    </r>
    <rPh sb="1" eb="3">
      <t>コアミ</t>
    </rPh>
    <phoneticPr fontId="10"/>
  </si>
  <si>
    <r>
      <rPr>
        <sz val="9"/>
        <rFont val="ＭＳ Ｐゴシック"/>
        <family val="3"/>
        <charset val="128"/>
      </rPr>
      <t>県</t>
    </r>
    <r>
      <rPr>
        <sz val="9"/>
        <rFont val="Arial"/>
        <family val="2"/>
      </rPr>
      <t>55</t>
    </r>
    <rPh sb="0" eb="1">
      <t>ケン</t>
    </rPh>
    <phoneticPr fontId="10"/>
  </si>
  <si>
    <r>
      <rPr>
        <sz val="12"/>
        <rFont val="AR Pゴシック体M"/>
        <family val="3"/>
        <charset val="128"/>
      </rPr>
      <t>├右、踏切渡る</t>
    </r>
    <rPh sb="3" eb="5">
      <t>フミキリ</t>
    </rPh>
    <rPh sb="5" eb="6">
      <t>ワタ</t>
    </rPh>
    <phoneticPr fontId="10"/>
  </si>
  <si>
    <r>
      <rPr>
        <sz val="12"/>
        <rFont val="AR Pゴシック体M"/>
        <family val="3"/>
        <charset val="128"/>
      </rPr>
      <t>┬右</t>
    </r>
    <phoneticPr fontId="10"/>
  </si>
  <si>
    <r>
      <rPr>
        <sz val="9"/>
        <rFont val="ＭＳ Ｐゴシック"/>
        <family val="3"/>
        <charset val="128"/>
      </rPr>
      <t>県</t>
    </r>
    <r>
      <rPr>
        <sz val="9"/>
        <rFont val="Arial"/>
        <family val="2"/>
      </rPr>
      <t>12</t>
    </r>
    <rPh sb="0" eb="1">
      <t>ケン</t>
    </rPh>
    <phoneticPr fontId="10"/>
  </si>
  <si>
    <r>
      <rPr>
        <sz val="12"/>
        <rFont val="AR Pゴシック体M"/>
        <family val="3"/>
        <charset val="128"/>
      </rPr>
      <t>「本町」┼左</t>
    </r>
    <rPh sb="1" eb="3">
      <t>ホンチョウ</t>
    </rPh>
    <phoneticPr fontId="10"/>
  </si>
  <si>
    <r>
      <rPr>
        <sz val="9"/>
        <rFont val="ＭＳ Ｐゴシック"/>
        <family val="3"/>
        <charset val="128"/>
      </rPr>
      <t>国</t>
    </r>
    <r>
      <rPr>
        <sz val="9"/>
        <rFont val="Arial"/>
        <family val="2"/>
      </rPr>
      <t>403</t>
    </r>
    <rPh sb="0" eb="1">
      <t>コク</t>
    </rPh>
    <phoneticPr fontId="10"/>
  </si>
  <si>
    <r>
      <rPr>
        <sz val="12"/>
        <rFont val="AR Pゴシック体M"/>
        <family val="3"/>
        <charset val="128"/>
      </rPr>
      <t>┼左</t>
    </r>
    <phoneticPr fontId="10"/>
  </si>
  <si>
    <r>
      <rPr>
        <sz val="12"/>
        <rFont val="AR Pゴシック体M"/>
        <family val="3"/>
        <charset val="128"/>
      </rPr>
      <t>「南部保育園」┤左</t>
    </r>
    <phoneticPr fontId="10"/>
  </si>
  <si>
    <r>
      <rPr>
        <sz val="9"/>
        <rFont val="ＭＳ Ｐゴシック"/>
        <family val="3"/>
        <charset val="128"/>
      </rPr>
      <t>国</t>
    </r>
    <r>
      <rPr>
        <sz val="9"/>
        <rFont val="Arial"/>
        <family val="2"/>
      </rPr>
      <t>20</t>
    </r>
    <phoneticPr fontId="10"/>
  </si>
  <si>
    <r>
      <rPr>
        <sz val="12"/>
        <rFont val="AR Pゴシック体M"/>
        <family val="3"/>
        <charset val="128"/>
      </rPr>
      <t>「河口湖大橋北」┤直</t>
    </r>
    <rPh sb="9" eb="10">
      <t>チョク</t>
    </rPh>
    <phoneticPr fontId="10"/>
  </si>
  <si>
    <r>
      <rPr>
        <sz val="9"/>
        <rFont val="ＭＳ Ｐゴシック"/>
        <family val="3"/>
        <charset val="128"/>
      </rPr>
      <t>県</t>
    </r>
    <r>
      <rPr>
        <sz val="9"/>
        <rFont val="Arial"/>
        <family val="2"/>
      </rPr>
      <t>707</t>
    </r>
    <rPh sb="0" eb="1">
      <t>ケン</t>
    </rPh>
    <phoneticPr fontId="10"/>
  </si>
  <si>
    <r>
      <rPr>
        <sz val="12"/>
        <rFont val="AR Pゴシック体M"/>
        <family val="3"/>
        <charset val="128"/>
      </rPr>
      <t>「東恋路」手前　┤左</t>
    </r>
    <rPh sb="1" eb="2">
      <t>ヒガシ</t>
    </rPh>
    <rPh sb="2" eb="4">
      <t>コイジ</t>
    </rPh>
    <rPh sb="5" eb="7">
      <t>テマエ</t>
    </rPh>
    <rPh sb="9" eb="10">
      <t>ヒダリ</t>
    </rPh>
    <phoneticPr fontId="10"/>
  </si>
  <si>
    <r>
      <rPr>
        <sz val="12"/>
        <rFont val="AR Pゴシック体M"/>
        <family val="3"/>
        <charset val="128"/>
      </rPr>
      <t>「平野」├右</t>
    </r>
    <rPh sb="1" eb="2">
      <t>ヒラ</t>
    </rPh>
    <rPh sb="2" eb="3">
      <t>ノ</t>
    </rPh>
    <phoneticPr fontId="10"/>
  </si>
  <si>
    <r>
      <rPr>
        <sz val="9"/>
        <rFont val="ＭＳ Ｐゴシック"/>
        <family val="3"/>
        <charset val="128"/>
      </rPr>
      <t>国</t>
    </r>
    <r>
      <rPr>
        <sz val="9"/>
        <rFont val="Arial"/>
        <family val="2"/>
      </rPr>
      <t>413</t>
    </r>
    <rPh sb="0" eb="1">
      <t>コク</t>
    </rPh>
    <phoneticPr fontId="10"/>
  </si>
  <si>
    <r>
      <rPr>
        <sz val="9"/>
        <rFont val="ＭＳ Ｐゴシック"/>
        <family val="3"/>
        <charset val="128"/>
      </rPr>
      <t>県</t>
    </r>
    <r>
      <rPr>
        <sz val="9"/>
        <rFont val="Arial"/>
        <family val="2"/>
      </rPr>
      <t>64</t>
    </r>
    <rPh sb="0" eb="1">
      <t>ケン</t>
    </rPh>
    <phoneticPr fontId="10"/>
  </si>
  <si>
    <r>
      <rPr>
        <sz val="12"/>
        <rFont val="AR Pゴシック体M"/>
        <family val="3"/>
        <charset val="128"/>
      </rPr>
      <t>「関」┬右</t>
    </r>
    <rPh sb="1" eb="2">
      <t>セキ</t>
    </rPh>
    <phoneticPr fontId="10"/>
  </si>
  <si>
    <r>
      <rPr>
        <sz val="9"/>
        <rFont val="ＭＳ Ｐゴシック"/>
        <family val="3"/>
        <charset val="128"/>
      </rPr>
      <t>国</t>
    </r>
    <r>
      <rPr>
        <sz val="9"/>
        <rFont val="Arial"/>
        <family val="2"/>
      </rPr>
      <t>412</t>
    </r>
    <rPh sb="0" eb="1">
      <t>コク</t>
    </rPh>
    <phoneticPr fontId="10"/>
  </si>
  <si>
    <r>
      <rPr>
        <sz val="12"/>
        <rFont val="AR Pゴシック体M"/>
        <family val="3"/>
        <charset val="128"/>
      </rPr>
      <t>「長竹三叉路」┤左</t>
    </r>
    <rPh sb="1" eb="3">
      <t>ナガタケ</t>
    </rPh>
    <rPh sb="3" eb="6">
      <t>サンサロ</t>
    </rPh>
    <phoneticPr fontId="10"/>
  </si>
  <si>
    <r>
      <rPr>
        <sz val="9"/>
        <rFont val="ＭＳ Ｐゴシック"/>
        <family val="3"/>
        <charset val="128"/>
      </rPr>
      <t>県</t>
    </r>
    <r>
      <rPr>
        <sz val="9"/>
        <rFont val="Arial"/>
        <family val="2"/>
      </rPr>
      <t>513</t>
    </r>
    <rPh sb="0" eb="1">
      <t>ケン</t>
    </rPh>
    <phoneticPr fontId="10"/>
  </si>
  <si>
    <r>
      <rPr>
        <sz val="12"/>
        <rFont val="AR Pゴシック体M"/>
        <family val="3"/>
        <charset val="128"/>
      </rPr>
      <t>「清新一丁目」┼左</t>
    </r>
    <phoneticPr fontId="10"/>
  </si>
  <si>
    <r>
      <t>50</t>
    </r>
    <r>
      <rPr>
        <sz val="9"/>
        <rFont val="ＭＳ Ｐゴシック"/>
        <family val="3"/>
        <charset val="128"/>
      </rPr>
      <t>ｍ先のデニーズで認定受付します、ブルべカードを提出してください。　　店のご厚意で使用していますので飲食協力をよろしくお願いします。</t>
    </r>
    <rPh sb="10" eb="12">
      <t>ニンテイ</t>
    </rPh>
    <phoneticPr fontId="10"/>
  </si>
  <si>
    <r>
      <rPr>
        <sz val="9"/>
        <rFont val="ＭＳ Ｐゴシック"/>
        <family val="3"/>
        <charset val="128"/>
      </rPr>
      <t>認定受付に来られない方、連絡のない方は</t>
    </r>
    <r>
      <rPr>
        <sz val="9"/>
        <rFont val="Arial"/>
        <family val="2"/>
      </rPr>
      <t>DNF</t>
    </r>
    <r>
      <rPr>
        <sz val="9"/>
        <rFont val="ＭＳ Ｐゴシック"/>
        <family val="3"/>
        <charset val="128"/>
      </rPr>
      <t>とします。</t>
    </r>
    <rPh sb="0" eb="2">
      <t>ニンテイ</t>
    </rPh>
    <phoneticPr fontId="10"/>
  </si>
  <si>
    <r>
      <rPr>
        <sz val="12"/>
        <rFont val="ＭＳ Ｐゴシック"/>
        <family val="3"/>
        <charset val="128"/>
      </rPr>
      <t>「下之条北」┼左→</t>
    </r>
    <r>
      <rPr>
        <sz val="12"/>
        <rFont val="Arial"/>
        <family val="2"/>
      </rPr>
      <t>BP,</t>
    </r>
    <r>
      <rPr>
        <sz val="12"/>
        <rFont val="ＭＳ Ｐゴシック"/>
        <family val="3"/>
        <charset val="128"/>
      </rPr>
      <t>トンネル通行注意</t>
    </r>
    <rPh sb="1" eb="4">
      <t>シモノジョウ</t>
    </rPh>
    <rPh sb="4" eb="5">
      <t>キタ</t>
    </rPh>
    <rPh sb="16" eb="18">
      <t>ツウコウ</t>
    </rPh>
    <rPh sb="18" eb="20">
      <t>チュウイ</t>
    </rPh>
    <phoneticPr fontId="10"/>
  </si>
  <si>
    <r>
      <rPr>
        <sz val="9"/>
        <rFont val="ＭＳ Ｐゴシック"/>
        <family val="3"/>
        <charset val="128"/>
      </rPr>
      <t>県</t>
    </r>
    <r>
      <rPr>
        <sz val="9"/>
        <rFont val="Arial"/>
        <family val="2"/>
      </rPr>
      <t>319</t>
    </r>
    <phoneticPr fontId="10"/>
  </si>
  <si>
    <t>「上長尾」┼右</t>
    <rPh sb="1" eb="2">
      <t>カミ</t>
    </rPh>
    <rPh sb="2" eb="4">
      <t>ナガオ</t>
    </rPh>
    <phoneticPr fontId="10"/>
  </si>
  <si>
    <t>市道</t>
    <rPh sb="0" eb="2">
      <t>シドウ</t>
    </rPh>
    <phoneticPr fontId="10"/>
  </si>
  <si>
    <t>「大久保工場団地」┼右</t>
    <rPh sb="1" eb="4">
      <t>オオクボ</t>
    </rPh>
    <rPh sb="4" eb="6">
      <t>コウジョウ</t>
    </rPh>
    <rPh sb="6" eb="8">
      <t>ダンチ</t>
    </rPh>
    <phoneticPr fontId="10"/>
  </si>
  <si>
    <t>「高綱中学校東」┼右</t>
    <rPh sb="1" eb="2">
      <t>タカ</t>
    </rPh>
    <rPh sb="2" eb="3">
      <t>ツナ</t>
    </rPh>
    <rPh sb="3" eb="5">
      <t>チュウガク</t>
    </rPh>
    <rPh sb="5" eb="6">
      <t>コウ</t>
    </rPh>
    <rPh sb="6" eb="7">
      <t>ヒガシ</t>
    </rPh>
    <phoneticPr fontId="10"/>
  </si>
  <si>
    <r>
      <rPr>
        <sz val="9"/>
        <rFont val="ＭＳ Ｐゴシック"/>
        <family val="3"/>
        <charset val="128"/>
      </rPr>
      <t>県</t>
    </r>
    <r>
      <rPr>
        <sz val="9"/>
        <rFont val="Arial"/>
        <family val="2"/>
      </rPr>
      <t>291</t>
    </r>
    <r>
      <rPr>
        <sz val="9"/>
        <rFont val="ＭＳ Ｐゴシック"/>
        <family val="3"/>
        <charset val="128"/>
      </rPr>
      <t>、市道</t>
    </r>
    <rPh sb="0" eb="1">
      <t>ケン</t>
    </rPh>
    <rPh sb="5" eb="7">
      <t>シドウ</t>
    </rPh>
    <phoneticPr fontId="10"/>
  </si>
  <si>
    <t>「南新」┤左</t>
    <rPh sb="1" eb="2">
      <t>ミナミ</t>
    </rPh>
    <rPh sb="2" eb="3">
      <t>シン</t>
    </rPh>
    <phoneticPr fontId="10"/>
  </si>
  <si>
    <t>市道、県48</t>
    <rPh sb="0" eb="2">
      <t>シドウ</t>
    </rPh>
    <rPh sb="3" eb="4">
      <t>ケン</t>
    </rPh>
    <phoneticPr fontId="10"/>
  </si>
  <si>
    <t>高速道側道</t>
    <rPh sb="0" eb="2">
      <t>コウソク</t>
    </rPh>
    <rPh sb="2" eb="3">
      <t>ドウ</t>
    </rPh>
    <rPh sb="3" eb="4">
      <t>ソク</t>
    </rPh>
    <rPh sb="4" eb="5">
      <t>ドウ</t>
    </rPh>
    <phoneticPr fontId="10"/>
  </si>
  <si>
    <t xml:space="preserve">       3     182km         06/04 11:21               06/04 18:08        </t>
  </si>
  <si>
    <r>
      <t>Finish</t>
    </r>
    <r>
      <rPr>
        <sz val="12"/>
        <rFont val="AR Pゴシック体M"/>
        <family val="3"/>
        <charset val="128"/>
      </rPr>
      <t>　７</t>
    </r>
    <r>
      <rPr>
        <sz val="12"/>
        <rFont val="Arial"/>
        <family val="2"/>
      </rPr>
      <t>-Eleven</t>
    </r>
    <r>
      <rPr>
        <sz val="12"/>
        <rFont val="AR Pゴシック体M"/>
        <family val="3"/>
        <charset val="128"/>
      </rPr>
      <t>　　　川崎武蔵中原店　　　　　　　　　　　　　　　　　　　</t>
    </r>
    <r>
      <rPr>
        <sz val="12"/>
        <rFont val="Arial"/>
        <family val="2"/>
      </rPr>
      <t>Open 05/</t>
    </r>
    <r>
      <rPr>
        <sz val="12"/>
        <rFont val="AR Pゴシック体M"/>
        <family val="3"/>
        <charset val="128"/>
      </rPr>
      <t>　</t>
    </r>
    <r>
      <rPr>
        <sz val="12"/>
        <rFont val="Arial"/>
        <family val="2"/>
      </rPr>
      <t>00</t>
    </r>
    <r>
      <rPr>
        <sz val="12"/>
        <rFont val="AR Pゴシック体M"/>
        <family val="3"/>
        <charset val="128"/>
      </rPr>
      <t>：</t>
    </r>
    <r>
      <rPr>
        <sz val="12"/>
        <rFont val="Arial"/>
        <family val="2"/>
      </rPr>
      <t>48</t>
    </r>
    <r>
      <rPr>
        <sz val="12"/>
        <rFont val="AR Pゴシック体M"/>
        <family val="3"/>
        <charset val="128"/>
      </rPr>
      <t>～</t>
    </r>
    <r>
      <rPr>
        <sz val="12"/>
        <rFont val="Arial"/>
        <family val="2"/>
      </rPr>
      <t>Close 05/</t>
    </r>
    <r>
      <rPr>
        <sz val="12"/>
        <rFont val="AR Pゴシック体M"/>
        <family val="3"/>
        <charset val="128"/>
      </rPr>
      <t>　</t>
    </r>
    <r>
      <rPr>
        <sz val="12"/>
        <rFont val="Arial"/>
        <family val="2"/>
      </rPr>
      <t>22</t>
    </r>
    <r>
      <rPr>
        <sz val="12"/>
        <rFont val="AR Pゴシック体M"/>
        <family val="3"/>
        <charset val="128"/>
      </rPr>
      <t>：</t>
    </r>
    <r>
      <rPr>
        <sz val="12"/>
        <rFont val="Arial"/>
        <family val="2"/>
      </rPr>
      <t>00</t>
    </r>
    <rPh sb="18" eb="19">
      <t>カワ</t>
    </rPh>
    <rPh sb="19" eb="20">
      <t>サキ</t>
    </rPh>
    <phoneticPr fontId="10"/>
  </si>
  <si>
    <r>
      <rPr>
        <sz val="9"/>
        <rFont val="ＭＳ Ｐゴシック"/>
        <family val="3"/>
        <charset val="128"/>
      </rPr>
      <t>県</t>
    </r>
    <r>
      <rPr>
        <sz val="9"/>
        <rFont val="Arial"/>
        <family val="2"/>
      </rPr>
      <t>275</t>
    </r>
    <rPh sb="0" eb="1">
      <t>ケン</t>
    </rPh>
    <phoneticPr fontId="10"/>
  </si>
  <si>
    <r>
      <rPr>
        <sz val="9"/>
        <rFont val="ＭＳ Ｐゴシック"/>
        <family val="3"/>
        <charset val="128"/>
      </rPr>
      <t>県</t>
    </r>
    <r>
      <rPr>
        <sz val="9"/>
        <rFont val="Arial"/>
        <family val="2"/>
      </rPr>
      <t>51</t>
    </r>
    <rPh sb="0" eb="1">
      <t>ケン</t>
    </rPh>
    <phoneticPr fontId="10"/>
  </si>
  <si>
    <r>
      <rPr>
        <sz val="9"/>
        <rFont val="ＭＳ Ｐゴシック"/>
        <family val="3"/>
        <charset val="128"/>
      </rPr>
      <t>町道</t>
    </r>
    <rPh sb="0" eb="2">
      <t>チョウドウ</t>
    </rPh>
    <phoneticPr fontId="10"/>
  </si>
  <si>
    <r>
      <rPr>
        <sz val="9"/>
        <rFont val="ＭＳ Ｐゴシック"/>
        <family val="3"/>
        <charset val="128"/>
      </rPr>
      <t>国</t>
    </r>
    <r>
      <rPr>
        <sz val="9"/>
        <rFont val="Arial"/>
        <family val="2"/>
      </rPr>
      <t>19</t>
    </r>
    <rPh sb="0" eb="1">
      <t>コク</t>
    </rPh>
    <phoneticPr fontId="10"/>
  </si>
  <si>
    <r>
      <rPr>
        <sz val="9"/>
        <rFont val="ＭＳ Ｐゴシック"/>
        <family val="3"/>
        <charset val="128"/>
      </rPr>
      <t>市道、県</t>
    </r>
    <r>
      <rPr>
        <sz val="9"/>
        <rFont val="Arial"/>
        <family val="2"/>
      </rPr>
      <t>483</t>
    </r>
    <rPh sb="0" eb="2">
      <t>シドウ</t>
    </rPh>
    <phoneticPr fontId="10"/>
  </si>
  <si>
    <r>
      <rPr>
        <sz val="9"/>
        <rFont val="ＭＳ Ｐゴシック"/>
        <family val="3"/>
        <charset val="128"/>
      </rPr>
      <t>県</t>
    </r>
    <r>
      <rPr>
        <sz val="9"/>
        <rFont val="Arial"/>
        <family val="2"/>
      </rPr>
      <t>288</t>
    </r>
    <r>
      <rPr>
        <sz val="9"/>
        <rFont val="ＭＳ Ｐゴシック"/>
        <family val="3"/>
        <charset val="128"/>
      </rPr>
      <t>、市道</t>
    </r>
    <rPh sb="0" eb="1">
      <t>ケン</t>
    </rPh>
    <rPh sb="5" eb="7">
      <t>シドウ</t>
    </rPh>
    <phoneticPr fontId="10"/>
  </si>
  <si>
    <r>
      <t>BRM604</t>
    </r>
    <r>
      <rPr>
        <sz val="12"/>
        <rFont val="AR Pゴシック体M"/>
        <family val="3"/>
        <charset val="128"/>
      </rPr>
      <t>東京</t>
    </r>
    <r>
      <rPr>
        <sz val="12"/>
        <rFont val="Arial"/>
        <family val="2"/>
      </rPr>
      <t>600km</t>
    </r>
    <r>
      <rPr>
        <b/>
        <sz val="12"/>
        <rFont val="Arial"/>
        <family val="2"/>
      </rPr>
      <t xml:space="preserve"> </t>
    </r>
    <r>
      <rPr>
        <b/>
        <sz val="12"/>
        <rFont val="AR Pゴシック体M"/>
        <family val="3"/>
        <charset val="128"/>
      </rPr>
      <t>ぐるっと安曇野</t>
    </r>
    <phoneticPr fontId="10"/>
  </si>
  <si>
    <r>
      <rPr>
        <sz val="11"/>
        <rFont val="ＭＳ Ｐゴシック"/>
        <family val="3"/>
        <charset val="128"/>
      </rPr>
      <t>参考地図</t>
    </r>
    <rPh sb="0" eb="2">
      <t>サンコウ</t>
    </rPh>
    <rPh sb="2" eb="4">
      <t>チズ</t>
    </rPh>
    <phoneticPr fontId="10"/>
  </si>
  <si>
    <r>
      <rPr>
        <sz val="12"/>
        <rFont val="AR Pゴシック体M"/>
        <family val="3"/>
        <charset val="128"/>
      </rPr>
      <t>「百草園駅前」├右</t>
    </r>
    <phoneticPr fontId="10"/>
  </si>
  <si>
    <r>
      <rPr>
        <sz val="12"/>
        <rFont val="AR Pゴシック体M"/>
        <family val="3"/>
        <charset val="128"/>
      </rPr>
      <t>┼右　交差点左手前角にマクドナルド</t>
    </r>
    <phoneticPr fontId="10"/>
  </si>
  <si>
    <r>
      <rPr>
        <sz val="12"/>
        <rFont val="AR Pゴシック体M"/>
        <family val="3"/>
        <charset val="128"/>
      </rPr>
      <t>┤左　拝島橋手前を左折</t>
    </r>
    <phoneticPr fontId="10"/>
  </si>
  <si>
    <r>
      <rPr>
        <sz val="12"/>
        <rFont val="AR Pゴシック体M"/>
        <family val="3"/>
        <charset val="128"/>
      </rPr>
      <t>┤左　多西橋渡り</t>
    </r>
    <r>
      <rPr>
        <sz val="12"/>
        <rFont val="Arial"/>
        <family val="2"/>
      </rPr>
      <t>2</t>
    </r>
    <r>
      <rPr>
        <sz val="12"/>
        <rFont val="AR Pゴシック体M"/>
        <family val="3"/>
        <charset val="128"/>
      </rPr>
      <t>つめ信号、道幅広い</t>
    </r>
    <phoneticPr fontId="10"/>
  </si>
  <si>
    <t>「草花通り」</t>
    <phoneticPr fontId="10"/>
  </si>
  <si>
    <r>
      <rPr>
        <sz val="12"/>
        <rFont val="AR Pゴシック体M"/>
        <family val="3"/>
        <charset val="128"/>
      </rPr>
      <t>「鯉川橋」┼右</t>
    </r>
    <phoneticPr fontId="10"/>
  </si>
  <si>
    <r>
      <rPr>
        <sz val="12"/>
        <rFont val="AR Pゴシック体M"/>
        <family val="3"/>
        <charset val="128"/>
      </rPr>
      <t>┤左　万年橋渡る</t>
    </r>
    <phoneticPr fontId="10"/>
  </si>
  <si>
    <r>
      <rPr>
        <sz val="12"/>
        <rFont val="AR Pゴシック体M"/>
        <family val="3"/>
        <charset val="128"/>
      </rPr>
      <t>「青梅市民会館前」┬左　</t>
    </r>
    <phoneticPr fontId="10"/>
  </si>
  <si>
    <r>
      <rPr>
        <sz val="12"/>
        <rFont val="AR Pゴシック体M"/>
        <family val="3"/>
        <charset val="128"/>
      </rPr>
      <t>「青梅坂下」├右</t>
    </r>
    <phoneticPr fontId="10"/>
  </si>
  <si>
    <r>
      <rPr>
        <sz val="12"/>
        <rFont val="AR Pゴシック体M"/>
        <family val="3"/>
        <charset val="128"/>
      </rPr>
      <t>▲トンネル</t>
    </r>
    <r>
      <rPr>
        <sz val="12"/>
        <rFont val="Arial"/>
        <family val="2"/>
      </rPr>
      <t>230</t>
    </r>
    <r>
      <rPr>
        <sz val="12"/>
        <rFont val="AR Pゴシック体M"/>
        <family val="3"/>
        <charset val="128"/>
      </rPr>
      <t>ｍ</t>
    </r>
    <phoneticPr fontId="10"/>
  </si>
  <si>
    <r>
      <rPr>
        <sz val="12"/>
        <rFont val="AR Pゴシック体M"/>
        <family val="3"/>
        <charset val="128"/>
      </rPr>
      <t>「黒沢２丁目」┼直　</t>
    </r>
    <phoneticPr fontId="10"/>
  </si>
  <si>
    <r>
      <rPr>
        <sz val="12"/>
        <rFont val="AR Pゴシック体M"/>
        <family val="3"/>
        <charset val="128"/>
      </rPr>
      <t>　「岩井堂」├右</t>
    </r>
    <phoneticPr fontId="10"/>
  </si>
  <si>
    <r>
      <rPr>
        <sz val="12"/>
        <rFont val="AR Pゴシック体M"/>
        <family val="3"/>
        <charset val="128"/>
      </rPr>
      <t>┤左　角に出光</t>
    </r>
    <r>
      <rPr>
        <sz val="12"/>
        <rFont val="Arial"/>
        <family val="2"/>
      </rPr>
      <t>GS</t>
    </r>
    <phoneticPr fontId="10"/>
  </si>
  <si>
    <r>
      <rPr>
        <sz val="12"/>
        <rFont val="AR Pゴシック体M"/>
        <family val="3"/>
        <charset val="128"/>
      </rPr>
      <t>「中山（西）」┼左　→路肩狭い</t>
    </r>
    <phoneticPr fontId="10"/>
  </si>
  <si>
    <r>
      <rPr>
        <sz val="12"/>
        <rFont val="AR Pゴシック体M"/>
        <family val="3"/>
        <charset val="128"/>
      </rPr>
      <t>「台」┼右</t>
    </r>
    <phoneticPr fontId="10"/>
  </si>
  <si>
    <r>
      <rPr>
        <sz val="12"/>
        <rFont val="AR Pゴシック体M"/>
        <family val="3"/>
        <charset val="128"/>
      </rPr>
      <t>「高麗本郷」┤左</t>
    </r>
    <phoneticPr fontId="10"/>
  </si>
  <si>
    <r>
      <rPr>
        <sz val="12"/>
        <rFont val="AR Pゴシック体M"/>
        <family val="3"/>
        <charset val="128"/>
      </rPr>
      <t>「越生高校（北）」┼右</t>
    </r>
    <phoneticPr fontId="10"/>
  </si>
  <si>
    <r>
      <rPr>
        <sz val="12"/>
        <rFont val="AR Pゴシック体M"/>
        <family val="3"/>
        <charset val="128"/>
      </rPr>
      <t>「鳩山駐在所前」┼左</t>
    </r>
    <phoneticPr fontId="10"/>
  </si>
  <si>
    <r>
      <rPr>
        <sz val="12"/>
        <rFont val="AR Pゴシック体M"/>
        <family val="3"/>
        <charset val="128"/>
      </rPr>
      <t>「大橋交差点」├右</t>
    </r>
    <phoneticPr fontId="10"/>
  </si>
  <si>
    <r>
      <rPr>
        <sz val="12"/>
        <rFont val="AR Pゴシック体M"/>
        <family val="3"/>
        <charset val="128"/>
      </rPr>
      <t>┤左　笛吹通り（看板案内有）</t>
    </r>
    <phoneticPr fontId="10"/>
  </si>
  <si>
    <r>
      <rPr>
        <sz val="12"/>
        <rFont val="AR Pゴシック体M"/>
        <family val="3"/>
        <charset val="128"/>
      </rPr>
      <t>「今市地蔵前」┤左</t>
    </r>
    <phoneticPr fontId="10"/>
  </si>
  <si>
    <r>
      <rPr>
        <sz val="12"/>
        <rFont val="AR Pゴシック体M"/>
        <family val="3"/>
        <charset val="128"/>
      </rPr>
      <t>「北柏田」┼右</t>
    </r>
    <phoneticPr fontId="10"/>
  </si>
  <si>
    <r>
      <rPr>
        <sz val="12"/>
        <rFont val="AR Pゴシック体M"/>
        <family val="3"/>
        <charset val="128"/>
      </rPr>
      <t>「荒川」┼左</t>
    </r>
    <phoneticPr fontId="10"/>
  </si>
  <si>
    <r>
      <rPr>
        <sz val="12"/>
        <rFont val="AR Pゴシック体M"/>
        <family val="3"/>
        <charset val="128"/>
      </rPr>
      <t>┼右　花園郵便局前</t>
    </r>
    <phoneticPr fontId="10"/>
  </si>
  <si>
    <r>
      <rPr>
        <sz val="12"/>
        <rFont val="AR Pゴシック体M"/>
        <family val="3"/>
        <charset val="128"/>
      </rPr>
      <t>┬左　小前田駅前</t>
    </r>
    <phoneticPr fontId="10"/>
  </si>
  <si>
    <r>
      <rPr>
        <sz val="12"/>
        <rFont val="AR Pゴシック体M"/>
        <family val="3"/>
        <charset val="128"/>
      </rPr>
      <t>「天神橋」┼右</t>
    </r>
    <phoneticPr fontId="10"/>
  </si>
  <si>
    <r>
      <rPr>
        <sz val="12"/>
        <rFont val="AR Pゴシック体M"/>
        <family val="3"/>
        <charset val="128"/>
      </rPr>
      <t>「身馴川橋」┼左</t>
    </r>
    <phoneticPr fontId="10"/>
  </si>
  <si>
    <r>
      <rPr>
        <sz val="12"/>
        <rFont val="AR Pゴシック体M"/>
        <family val="3"/>
        <charset val="128"/>
      </rPr>
      <t>「金屋保育所前」┼左</t>
    </r>
    <phoneticPr fontId="10"/>
  </si>
  <si>
    <r>
      <rPr>
        <sz val="12"/>
        <rFont val="AR Pゴシック体M"/>
        <family val="3"/>
        <charset val="128"/>
      </rPr>
      <t>「浄法寺」┬右</t>
    </r>
    <phoneticPr fontId="10"/>
  </si>
  <si>
    <r>
      <rPr>
        <sz val="12"/>
        <rFont val="AR Pゴシック体M"/>
        <family val="3"/>
        <charset val="128"/>
      </rPr>
      <t>Ｙ左　「宿神田」先のコメリ前</t>
    </r>
    <phoneticPr fontId="10"/>
  </si>
  <si>
    <r>
      <rPr>
        <sz val="12"/>
        <rFont val="AR Pゴシック体M"/>
        <family val="3"/>
        <charset val="128"/>
      </rPr>
      <t>「富岡」┼右</t>
    </r>
    <phoneticPr fontId="10"/>
  </si>
  <si>
    <r>
      <rPr>
        <sz val="12"/>
        <rFont val="AR Pゴシック体M"/>
        <family val="3"/>
        <charset val="128"/>
      </rPr>
      <t>「下黒岩」Ｙ左</t>
    </r>
    <phoneticPr fontId="10"/>
  </si>
  <si>
    <r>
      <rPr>
        <sz val="12"/>
        <rFont val="AR Pゴシック体M"/>
        <family val="3"/>
        <charset val="128"/>
      </rPr>
      <t>「中野谷下宿」┼左</t>
    </r>
    <phoneticPr fontId="10"/>
  </si>
  <si>
    <r>
      <rPr>
        <sz val="12"/>
        <rFont val="AR Pゴシック体M"/>
        <family val="3"/>
        <charset val="128"/>
      </rPr>
      <t>├右　跨線橋渡る</t>
    </r>
    <phoneticPr fontId="10"/>
  </si>
  <si>
    <r>
      <rPr>
        <sz val="12"/>
        <rFont val="AR Pゴシック体M"/>
        <family val="3"/>
        <charset val="128"/>
      </rPr>
      <t>「人見」┬左</t>
    </r>
    <phoneticPr fontId="10"/>
  </si>
  <si>
    <r>
      <rPr>
        <sz val="12"/>
        <rFont val="AR Pゴシック体M"/>
        <family val="3"/>
        <charset val="128"/>
      </rPr>
      <t>「下町南」┼右</t>
    </r>
    <phoneticPr fontId="10"/>
  </si>
  <si>
    <r>
      <rPr>
        <sz val="12"/>
        <rFont val="AR Pゴシック体M"/>
        <family val="3"/>
        <charset val="128"/>
      </rPr>
      <t>「下町」┬左</t>
    </r>
    <phoneticPr fontId="10"/>
  </si>
  <si>
    <r>
      <rPr>
        <sz val="12"/>
        <rFont val="AR Pゴシック体M"/>
        <family val="3"/>
        <charset val="128"/>
      </rPr>
      <t>Ｙ左分岐、高架登る旧道へ</t>
    </r>
    <phoneticPr fontId="10"/>
  </si>
  <si>
    <t>市道、旧街道</t>
    <phoneticPr fontId="10"/>
  </si>
  <si>
    <r>
      <rPr>
        <sz val="12"/>
        <rFont val="AR Pゴシック体M"/>
        <family val="3"/>
        <charset val="128"/>
      </rPr>
      <t>┼左　上信越道を渡る</t>
    </r>
    <phoneticPr fontId="10"/>
  </si>
  <si>
    <r>
      <rPr>
        <sz val="12"/>
        <rFont val="AR Pゴシック体M"/>
        <family val="3"/>
        <charset val="128"/>
      </rPr>
      <t>「弁慶橋」┬右</t>
    </r>
    <phoneticPr fontId="10"/>
  </si>
  <si>
    <r>
      <rPr>
        <sz val="12"/>
        <rFont val="AR Pゴシック体M"/>
        <family val="3"/>
        <charset val="128"/>
      </rPr>
      <t>「懐古園入口」┼左</t>
    </r>
    <phoneticPr fontId="10"/>
  </si>
  <si>
    <r>
      <rPr>
        <sz val="12"/>
        <rFont val="AR Pゴシック体M"/>
        <family val="3"/>
        <charset val="128"/>
      </rPr>
      <t>「島川原」┼右</t>
    </r>
    <phoneticPr fontId="10"/>
  </si>
  <si>
    <r>
      <rPr>
        <sz val="12"/>
        <rFont val="AR Pゴシック体M"/>
        <family val="3"/>
        <charset val="128"/>
      </rPr>
      <t>海野宿の入り口　↑直</t>
    </r>
    <phoneticPr fontId="10"/>
  </si>
  <si>
    <r>
      <rPr>
        <sz val="9"/>
        <rFont val="ＭＳ Ｐゴシック"/>
        <family val="3"/>
        <charset val="128"/>
      </rPr>
      <t>市道、県</t>
    </r>
    <r>
      <rPr>
        <sz val="9"/>
        <rFont val="Arial"/>
        <family val="2"/>
      </rPr>
      <t>483</t>
    </r>
    <r>
      <rPr>
        <sz val="9"/>
        <rFont val="ＭＳ Ｐゴシック"/>
        <family val="3"/>
        <charset val="128"/>
      </rPr>
      <t>、国</t>
    </r>
    <r>
      <rPr>
        <sz val="9"/>
        <rFont val="Arial"/>
        <family val="2"/>
      </rPr>
      <t>152</t>
    </r>
  </si>
  <si>
    <r>
      <rPr>
        <sz val="9"/>
        <rFont val="ＭＳ Ｐゴシック"/>
        <family val="3"/>
        <charset val="128"/>
      </rPr>
      <t>海野宿通り抜け注意</t>
    </r>
  </si>
  <si>
    <r>
      <rPr>
        <sz val="9"/>
        <rFont val="ＭＳ Ｐゴシック"/>
        <family val="3"/>
        <charset val="128"/>
      </rPr>
      <t>角に上田信用金庫</t>
    </r>
  </si>
  <si>
    <r>
      <t>JR</t>
    </r>
    <r>
      <rPr>
        <sz val="9"/>
        <rFont val="ＭＳ Ｐゴシック"/>
        <family val="3"/>
        <charset val="128"/>
      </rPr>
      <t>大屋駅前通過してすぐ</t>
    </r>
  </si>
  <si>
    <r>
      <rPr>
        <sz val="9"/>
        <rFont val="ＭＳ Ｐゴシック"/>
        <family val="3"/>
        <charset val="128"/>
      </rPr>
      <t>歩道橋下</t>
    </r>
  </si>
  <si>
    <r>
      <rPr>
        <sz val="9"/>
        <rFont val="ＭＳ Ｐゴシック"/>
        <family val="3"/>
        <charset val="128"/>
      </rPr>
      <t>上田橋渡る</t>
    </r>
  </si>
  <si>
    <r>
      <rPr>
        <sz val="9"/>
        <rFont val="ＭＳ Ｐゴシック"/>
        <family val="3"/>
        <charset val="128"/>
      </rPr>
      <t>県</t>
    </r>
    <r>
      <rPr>
        <sz val="9"/>
        <rFont val="Arial"/>
        <family val="2"/>
      </rPr>
      <t>77</t>
    </r>
  </si>
  <si>
    <r>
      <rPr>
        <sz val="9"/>
        <rFont val="ＭＳ Ｐゴシック"/>
        <family val="3"/>
        <charset val="128"/>
      </rPr>
      <t>「三好町」</t>
    </r>
  </si>
  <si>
    <r>
      <rPr>
        <sz val="9"/>
        <rFont val="ＭＳ Ｐゴシック"/>
        <family val="3"/>
        <charset val="128"/>
      </rPr>
      <t>「下之条」</t>
    </r>
  </si>
  <si>
    <r>
      <rPr>
        <sz val="9"/>
        <rFont val="ＭＳ Ｐゴシック"/>
        <family val="3"/>
        <charset val="128"/>
      </rPr>
      <t>国</t>
    </r>
    <r>
      <rPr>
        <sz val="9"/>
        <rFont val="Arial"/>
        <family val="2"/>
      </rPr>
      <t>143</t>
    </r>
  </si>
  <si>
    <r>
      <rPr>
        <sz val="9"/>
        <rFont val="ＭＳ Ｐゴシック"/>
        <family val="3"/>
        <charset val="128"/>
      </rPr>
      <t>「下之条北」</t>
    </r>
  </si>
  <si>
    <r>
      <rPr>
        <sz val="9"/>
        <rFont val="ＭＳ Ｐゴシック"/>
        <family val="3"/>
        <charset val="128"/>
      </rPr>
      <t>バイパス、トンネル通過注意</t>
    </r>
  </si>
  <si>
    <r>
      <rPr>
        <sz val="9"/>
        <rFont val="ＭＳ Ｐゴシック"/>
        <family val="3"/>
        <charset val="128"/>
      </rPr>
      <t>「小網」</t>
    </r>
  </si>
  <si>
    <r>
      <rPr>
        <sz val="9"/>
        <rFont val="ＭＳ Ｐゴシック"/>
        <family val="3"/>
        <charset val="128"/>
      </rPr>
      <t>市道、県</t>
    </r>
    <r>
      <rPr>
        <sz val="9"/>
        <rFont val="Arial"/>
        <family val="2"/>
      </rPr>
      <t>77</t>
    </r>
  </si>
  <si>
    <r>
      <rPr>
        <sz val="9"/>
        <rFont val="ＭＳ Ｐゴシック"/>
        <family val="3"/>
        <charset val="128"/>
      </rPr>
      <t>「女沢橋」</t>
    </r>
  </si>
  <si>
    <r>
      <rPr>
        <sz val="9"/>
        <rFont val="ＭＳ Ｐゴシック"/>
        <family val="3"/>
        <charset val="128"/>
      </rPr>
      <t>県</t>
    </r>
    <r>
      <rPr>
        <sz val="9"/>
        <rFont val="Arial"/>
        <family val="2"/>
      </rPr>
      <t>55</t>
    </r>
  </si>
  <si>
    <r>
      <rPr>
        <sz val="9"/>
        <rFont val="ＭＳ Ｐゴシック"/>
        <family val="3"/>
        <charset val="128"/>
      </rPr>
      <t>坂上トンネル出口</t>
    </r>
    <r>
      <rPr>
        <sz val="9"/>
        <rFont val="Arial"/>
        <family val="2"/>
      </rPr>
      <t>862</t>
    </r>
    <r>
      <rPr>
        <sz val="9"/>
        <rFont val="ＭＳ Ｐゴシック"/>
        <family val="3"/>
        <charset val="128"/>
      </rPr>
      <t>ｍ</t>
    </r>
  </si>
  <si>
    <r>
      <rPr>
        <sz val="12"/>
        <rFont val="AR Pゴシック体M"/>
        <family val="3"/>
        <charset val="128"/>
      </rPr>
      <t>┬右</t>
    </r>
    <phoneticPr fontId="10"/>
  </si>
  <si>
    <t>○</t>
    <phoneticPr fontId="10"/>
  </si>
  <si>
    <r>
      <rPr>
        <sz val="12"/>
        <rFont val="AR Pゴシック体M"/>
        <family val="3"/>
        <charset val="128"/>
      </rPr>
      <t>「池田三丁目」┤左</t>
    </r>
    <phoneticPr fontId="10"/>
  </si>
  <si>
    <t>○</t>
    <phoneticPr fontId="10"/>
  </si>
  <si>
    <t>┼左</t>
    <phoneticPr fontId="10"/>
  </si>
  <si>
    <r>
      <rPr>
        <sz val="12"/>
        <rFont val="AR Pゴシック体M"/>
        <family val="3"/>
        <charset val="128"/>
      </rPr>
      <t>┤左　村井駅前（一時停止）</t>
    </r>
    <phoneticPr fontId="10"/>
  </si>
  <si>
    <r>
      <rPr>
        <sz val="12"/>
        <rFont val="AR Pゴシック体M"/>
        <family val="3"/>
        <charset val="128"/>
      </rPr>
      <t>通過チェック：</t>
    </r>
    <r>
      <rPr>
        <sz val="12"/>
        <rFont val="Arial"/>
        <family val="2"/>
      </rPr>
      <t>7-Eleven</t>
    </r>
    <r>
      <rPr>
        <sz val="12"/>
        <rFont val="AR Pゴシック体M"/>
        <family val="3"/>
        <charset val="128"/>
      </rPr>
      <t>　高遠小原店</t>
    </r>
    <phoneticPr fontId="10"/>
  </si>
  <si>
    <r>
      <rPr>
        <sz val="12"/>
        <rFont val="AR Pゴシック体M"/>
        <family val="3"/>
        <charset val="128"/>
      </rPr>
      <t>「小原」├直</t>
    </r>
    <rPh sb="5" eb="6">
      <t>ナオ</t>
    </rPh>
    <phoneticPr fontId="10"/>
  </si>
  <si>
    <r>
      <rPr>
        <sz val="12"/>
        <rFont val="AR Pゴシック体M"/>
        <family val="3"/>
        <charset val="128"/>
      </rPr>
      <t>「安国寺西」┬右</t>
    </r>
    <phoneticPr fontId="10"/>
  </si>
  <si>
    <r>
      <rPr>
        <sz val="12"/>
        <rFont val="AR Pゴシック体M"/>
        <family val="3"/>
        <charset val="128"/>
      </rPr>
      <t>▲「富士見峠」</t>
    </r>
    <r>
      <rPr>
        <sz val="12"/>
        <rFont val="Arial"/>
        <family val="2"/>
      </rPr>
      <t>956</t>
    </r>
    <r>
      <rPr>
        <sz val="12"/>
        <rFont val="AR Pゴシック体M"/>
        <family val="3"/>
        <charset val="128"/>
      </rPr>
      <t>ｍ</t>
    </r>
    <phoneticPr fontId="10"/>
  </si>
  <si>
    <r>
      <rPr>
        <sz val="12"/>
        <rFont val="AR Pゴシック体M"/>
        <family val="3"/>
        <charset val="128"/>
      </rPr>
      <t>「円野郵便局前」├右</t>
    </r>
    <phoneticPr fontId="10"/>
  </si>
  <si>
    <r>
      <rPr>
        <sz val="12"/>
        <rFont val="AR Pゴシック体M"/>
        <family val="3"/>
        <charset val="128"/>
      </rPr>
      <t>「小笠原橋北詰」┼右</t>
    </r>
    <phoneticPr fontId="10"/>
  </si>
  <si>
    <r>
      <rPr>
        <sz val="12"/>
        <rFont val="AR Pゴシック体M"/>
        <family val="3"/>
        <charset val="128"/>
      </rPr>
      <t>「追分」┬右</t>
    </r>
    <phoneticPr fontId="10"/>
  </si>
  <si>
    <r>
      <rPr>
        <sz val="12"/>
        <rFont val="AR Pゴシック体M"/>
        <family val="3"/>
        <charset val="128"/>
      </rPr>
      <t>「青柳二丁目」┼左</t>
    </r>
    <phoneticPr fontId="10"/>
  </si>
  <si>
    <r>
      <rPr>
        <sz val="12"/>
        <rFont val="AR Pゴシック体M"/>
        <family val="3"/>
        <charset val="128"/>
      </rPr>
      <t>「川浦」┼右</t>
    </r>
    <phoneticPr fontId="10"/>
  </si>
  <si>
    <r>
      <rPr>
        <sz val="12"/>
        <rFont val="AR Pゴシック体M"/>
        <family val="3"/>
        <charset val="128"/>
      </rPr>
      <t>┬右、精進ブルーラインに合流</t>
    </r>
    <phoneticPr fontId="10"/>
  </si>
  <si>
    <r>
      <rPr>
        <sz val="12"/>
        <rFont val="AR Pゴシック体M"/>
        <family val="3"/>
        <charset val="128"/>
      </rPr>
      <t>┤左　橋の手前【←若彦トンネルへ】</t>
    </r>
    <phoneticPr fontId="10"/>
  </si>
  <si>
    <r>
      <rPr>
        <sz val="12"/>
        <rFont val="AR Pゴシック体M"/>
        <family val="3"/>
        <charset val="128"/>
      </rPr>
      <t>├右　若彦トンネルへ</t>
    </r>
    <phoneticPr fontId="10"/>
  </si>
  <si>
    <r>
      <rPr>
        <sz val="12"/>
        <rFont val="AR Pゴシック体M"/>
        <family val="3"/>
        <charset val="128"/>
      </rPr>
      <t>▲若彦トンネル　</t>
    </r>
    <r>
      <rPr>
        <sz val="12"/>
        <rFont val="Arial"/>
        <family val="2"/>
      </rPr>
      <t>1010</t>
    </r>
    <r>
      <rPr>
        <sz val="12"/>
        <rFont val="AR Pゴシック体M"/>
        <family val="3"/>
        <charset val="128"/>
      </rPr>
      <t>ｍ</t>
    </r>
    <phoneticPr fontId="10"/>
  </si>
  <si>
    <r>
      <rPr>
        <sz val="12"/>
        <rFont val="AR Pゴシック体M"/>
        <family val="3"/>
        <charset val="128"/>
      </rPr>
      <t>▲山伏トンネル　</t>
    </r>
    <r>
      <rPr>
        <sz val="12"/>
        <rFont val="Arial"/>
        <family val="2"/>
      </rPr>
      <t>1100</t>
    </r>
    <r>
      <rPr>
        <sz val="12"/>
        <rFont val="AR Pゴシック体M"/>
        <family val="3"/>
        <charset val="128"/>
      </rPr>
      <t>ｍ</t>
    </r>
    <rPh sb="1" eb="3">
      <t>ヤマブシ</t>
    </rPh>
    <phoneticPr fontId="10"/>
  </si>
  <si>
    <r>
      <rPr>
        <sz val="12"/>
        <rFont val="AR Pゴシック体M"/>
        <family val="3"/>
        <charset val="128"/>
      </rPr>
      <t>「常盤駐在所北」┤左</t>
    </r>
    <phoneticPr fontId="10"/>
  </si>
  <si>
    <r>
      <rPr>
        <sz val="12"/>
        <rFont val="AR Pゴシック体M"/>
        <family val="3"/>
        <charset val="128"/>
      </rPr>
      <t>「片平２丁目」┼右</t>
    </r>
    <phoneticPr fontId="10"/>
  </si>
  <si>
    <r>
      <rPr>
        <sz val="12"/>
        <rFont val="AR Pゴシック体M"/>
        <family val="3"/>
        <charset val="128"/>
      </rPr>
      <t>Ｙ左、</t>
    </r>
    <r>
      <rPr>
        <sz val="12"/>
        <rFont val="Arial"/>
        <family val="2"/>
      </rPr>
      <t>300</t>
    </r>
    <r>
      <rPr>
        <sz val="12"/>
        <rFont val="AR Pゴシック体M"/>
        <family val="3"/>
        <charset val="128"/>
      </rPr>
      <t>ｍ手前と直前に道標あり、溝の口駅方向へ</t>
    </r>
    <phoneticPr fontId="10"/>
  </si>
  <si>
    <r>
      <rPr>
        <sz val="12"/>
        <rFont val="AR Pゴシック体M"/>
        <family val="3"/>
        <charset val="128"/>
      </rPr>
      <t>「末長交番前」┼左</t>
    </r>
    <phoneticPr fontId="10"/>
  </si>
  <si>
    <r>
      <t xml:space="preserve">NO.         </t>
    </r>
    <r>
      <rPr>
        <sz val="10"/>
        <rFont val="Arial Unicode MS"/>
        <family val="3"/>
        <charset val="128"/>
      </rPr>
      <t>距離</t>
    </r>
    <r>
      <rPr>
        <sz val="10"/>
        <rFont val="Arial"/>
        <family val="2"/>
      </rPr>
      <t xml:space="preserve">         </t>
    </r>
    <r>
      <rPr>
        <sz val="10"/>
        <rFont val="Arial Unicode MS"/>
        <family val="3"/>
        <charset val="128"/>
      </rPr>
      <t>オープン日付</t>
    </r>
    <r>
      <rPr>
        <sz val="10"/>
        <rFont val="Arial"/>
        <family val="2"/>
      </rPr>
      <t xml:space="preserve">  </t>
    </r>
    <r>
      <rPr>
        <sz val="10"/>
        <rFont val="Arial Unicode MS"/>
        <family val="3"/>
        <charset val="128"/>
      </rPr>
      <t>時間</t>
    </r>
    <r>
      <rPr>
        <sz val="10"/>
        <rFont val="Arial"/>
        <family val="2"/>
      </rPr>
      <t xml:space="preserve">        </t>
    </r>
    <r>
      <rPr>
        <sz val="10"/>
        <rFont val="Arial Unicode MS"/>
        <family val="3"/>
        <charset val="128"/>
      </rPr>
      <t>クローズ日付　時間</t>
    </r>
  </si>
  <si>
    <r>
      <rPr>
        <sz val="9"/>
        <rFont val="ＭＳ Ｐゴシック"/>
        <family val="3"/>
        <charset val="128"/>
      </rPr>
      <t>フィニッシュ後は認定受付けをされないと認定処理ができません。</t>
    </r>
    <rPh sb="8" eb="10">
      <t>ニンテイ</t>
    </rPh>
    <phoneticPr fontId="10"/>
  </si>
  <si>
    <r>
      <rPr>
        <sz val="10"/>
        <rFont val="Arial Unicode MS"/>
        <family val="3"/>
        <charset val="128"/>
      </rPr>
      <t>スタート</t>
    </r>
    <r>
      <rPr>
        <sz val="10"/>
        <rFont val="Arial"/>
        <family val="2"/>
      </rPr>
      <t xml:space="preserve">       0km         06/04 06:00</t>
    </r>
  </si>
  <si>
    <r>
      <t xml:space="preserve">  </t>
    </r>
    <r>
      <rPr>
        <sz val="10"/>
        <rFont val="Arial Unicode MS"/>
        <family val="3"/>
        <charset val="128"/>
      </rPr>
      <t>ゴール</t>
    </r>
    <r>
      <rPr>
        <sz val="10"/>
        <rFont val="Arial"/>
        <family val="2"/>
      </rPr>
      <t xml:space="preserve">     600km         06/05 00:48               06/05 22:00        </t>
    </r>
  </si>
  <si>
    <r>
      <rPr>
        <sz val="12"/>
        <rFont val="AR Pゴシック体M"/>
        <family val="3"/>
        <charset val="128"/>
      </rPr>
      <t>▲笛吹峠</t>
    </r>
    <r>
      <rPr>
        <sz val="12"/>
        <rFont val="Arial"/>
        <family val="2"/>
      </rPr>
      <t>80</t>
    </r>
    <r>
      <rPr>
        <sz val="12"/>
        <rFont val="AR Pゴシック体M"/>
        <family val="3"/>
        <charset val="128"/>
      </rPr>
      <t>ｍ、トイレあり、史跡</t>
    </r>
    <phoneticPr fontId="10"/>
  </si>
  <si>
    <r>
      <rPr>
        <sz val="9"/>
        <rFont val="ＭＳ Ｐゴシック"/>
        <family val="3"/>
        <charset val="128"/>
      </rPr>
      <t>県</t>
    </r>
    <r>
      <rPr>
        <sz val="9"/>
        <rFont val="Arial"/>
        <family val="2"/>
      </rPr>
      <t>217</t>
    </r>
    <r>
      <rPr>
        <sz val="9"/>
        <rFont val="ＭＳ Ｐゴシック"/>
        <family val="3"/>
        <charset val="128"/>
      </rPr>
      <t>、県</t>
    </r>
    <r>
      <rPr>
        <sz val="9"/>
        <rFont val="Arial"/>
        <family val="2"/>
      </rPr>
      <t>48</t>
    </r>
    <rPh sb="5" eb="6">
      <t>ケン</t>
    </rPh>
    <phoneticPr fontId="10"/>
  </si>
  <si>
    <r>
      <rPr>
        <sz val="12"/>
        <rFont val="AR Pゴシック体M"/>
        <family val="3"/>
        <charset val="128"/>
      </rPr>
      <t>▲碓氷峠　</t>
    </r>
    <r>
      <rPr>
        <sz val="12"/>
        <rFont val="Arial"/>
        <family val="2"/>
      </rPr>
      <t>968</t>
    </r>
    <r>
      <rPr>
        <sz val="12"/>
        <rFont val="AR Pゴシック体M"/>
        <family val="3"/>
        <charset val="128"/>
      </rPr>
      <t>ｍ</t>
    </r>
    <phoneticPr fontId="10"/>
  </si>
  <si>
    <r>
      <rPr>
        <sz val="12"/>
        <rFont val="AR Pゴシック体M"/>
        <family val="3"/>
        <charset val="128"/>
      </rPr>
      <t>「浅間サンライン入口」┼右</t>
    </r>
    <phoneticPr fontId="10"/>
  </si>
  <si>
    <r>
      <rPr>
        <sz val="9"/>
        <rFont val="ＭＳ Ｐゴシック"/>
        <family val="3"/>
        <charset val="128"/>
      </rPr>
      <t>海野宿の入り口</t>
    </r>
  </si>
  <si>
    <r>
      <rPr>
        <sz val="12"/>
        <rFont val="AR Pゴシック体M"/>
        <family val="3"/>
        <charset val="128"/>
      </rPr>
      <t>┬右</t>
    </r>
    <phoneticPr fontId="10"/>
  </si>
  <si>
    <r>
      <rPr>
        <sz val="12"/>
        <rFont val="AR Pゴシック体M"/>
        <family val="3"/>
        <charset val="128"/>
      </rPr>
      <t>橋渡り、┬左　</t>
    </r>
    <phoneticPr fontId="10"/>
  </si>
  <si>
    <r>
      <rPr>
        <sz val="12"/>
        <rFont val="AR Pゴシック体M"/>
        <family val="3"/>
        <charset val="128"/>
      </rPr>
      <t>　橋の手前、├右</t>
    </r>
    <phoneticPr fontId="10"/>
  </si>
  <si>
    <r>
      <rPr>
        <sz val="12"/>
        <rFont val="AR Pゴシック体M"/>
        <family val="3"/>
        <charset val="128"/>
      </rPr>
      <t>「一丁目」┼右</t>
    </r>
    <phoneticPr fontId="10"/>
  </si>
  <si>
    <r>
      <rPr>
        <sz val="9"/>
        <rFont val="ＭＳ Ｐゴシック"/>
        <family val="3"/>
        <charset val="128"/>
      </rPr>
      <t>県</t>
    </r>
    <r>
      <rPr>
        <sz val="9"/>
        <rFont val="Arial"/>
        <family val="2"/>
      </rPr>
      <t>19,</t>
    </r>
    <r>
      <rPr>
        <sz val="9"/>
        <rFont val="ＭＳ Ｐゴシック"/>
        <family val="3"/>
        <charset val="128"/>
      </rPr>
      <t>県</t>
    </r>
    <r>
      <rPr>
        <sz val="9"/>
        <rFont val="Arial"/>
        <family val="2"/>
      </rPr>
      <t>18</t>
    </r>
    <rPh sb="4" eb="5">
      <t>ケン</t>
    </rPh>
    <phoneticPr fontId="10"/>
  </si>
  <si>
    <r>
      <rPr>
        <sz val="9"/>
        <rFont val="ＭＳ Ｐゴシック"/>
        <family val="3"/>
        <charset val="128"/>
      </rPr>
      <t>都</t>
    </r>
    <r>
      <rPr>
        <sz val="9"/>
        <rFont val="Arial"/>
        <family val="2"/>
      </rPr>
      <t>57</t>
    </r>
    <r>
      <rPr>
        <sz val="9"/>
        <rFont val="ＭＳ Ｐゴシック"/>
        <family val="3"/>
        <charset val="128"/>
      </rPr>
      <t>、県</t>
    </r>
    <r>
      <rPr>
        <sz val="9"/>
        <rFont val="Arial"/>
        <family val="2"/>
      </rPr>
      <t>3</t>
    </r>
    <rPh sb="4" eb="5">
      <t>ケン</t>
    </rPh>
    <phoneticPr fontId="10"/>
  </si>
  <si>
    <t xml:space="preserve">       1      51km         06/04 07:30               06/04 09:33        </t>
  </si>
  <si>
    <t xml:space="preserve">       2     118km         06/04 09:28               06/04 13:52        </t>
  </si>
  <si>
    <t xml:space="preserve">       4     277km         06/04 14:17               06/05 00:28        </t>
  </si>
  <si>
    <t xml:space="preserve">       5     456km         06/04 20:00               06/05 12:24        </t>
  </si>
  <si>
    <r>
      <t>PC5</t>
    </r>
    <r>
      <rPr>
        <sz val="12"/>
        <rFont val="AR Pゴシック体M"/>
        <family val="3"/>
        <charset val="128"/>
      </rPr>
      <t>　</t>
    </r>
    <r>
      <rPr>
        <sz val="12"/>
        <rFont val="Arial"/>
        <family val="2"/>
      </rPr>
      <t>LAWSON</t>
    </r>
    <r>
      <rPr>
        <sz val="12"/>
        <rFont val="AR Pゴシック体M"/>
        <family val="3"/>
        <charset val="128"/>
      </rPr>
      <t>　富士川増穂インター店　　　　　　　　　　　　　　　　　　　　</t>
    </r>
    <r>
      <rPr>
        <sz val="12"/>
        <rFont val="Arial"/>
        <family val="2"/>
      </rPr>
      <t>Open 04/</t>
    </r>
    <r>
      <rPr>
        <sz val="12"/>
        <rFont val="AR Pゴシック体M"/>
        <family val="3"/>
        <charset val="128"/>
      </rPr>
      <t>　</t>
    </r>
    <r>
      <rPr>
        <sz val="12"/>
        <rFont val="Arial"/>
        <family val="2"/>
      </rPr>
      <t>20:00</t>
    </r>
    <r>
      <rPr>
        <sz val="12"/>
        <rFont val="AR Pゴシック体M"/>
        <family val="3"/>
        <charset val="128"/>
      </rPr>
      <t>～</t>
    </r>
    <r>
      <rPr>
        <sz val="12"/>
        <rFont val="Arial"/>
        <family val="2"/>
      </rPr>
      <t>Close 05/</t>
    </r>
    <r>
      <rPr>
        <sz val="12"/>
        <rFont val="AR Pゴシック体M"/>
        <family val="3"/>
        <charset val="128"/>
      </rPr>
      <t>　</t>
    </r>
    <r>
      <rPr>
        <sz val="12"/>
        <rFont val="Arial"/>
        <family val="2"/>
      </rPr>
      <t>12:24</t>
    </r>
    <phoneticPr fontId="10"/>
  </si>
  <si>
    <r>
      <t xml:space="preserve">Start </t>
    </r>
    <r>
      <rPr>
        <sz val="12"/>
        <rFont val="ＭＳ ゴシック"/>
        <family val="3"/>
        <charset val="128"/>
      </rPr>
      <t>等々力緑地</t>
    </r>
    <r>
      <rPr>
        <sz val="12"/>
        <rFont val="Arial"/>
        <family val="2"/>
      </rPr>
      <t>/</t>
    </r>
    <r>
      <rPr>
        <sz val="12"/>
        <rFont val="ＭＳ ゴシック"/>
        <family val="3"/>
        <charset val="128"/>
      </rPr>
      <t>　　　</t>
    </r>
    <r>
      <rPr>
        <sz val="12"/>
        <rFont val="Arial"/>
        <family val="2"/>
      </rPr>
      <t xml:space="preserve">               </t>
    </r>
    <r>
      <rPr>
        <sz val="12"/>
        <rFont val="ＭＳ ゴシック"/>
        <family val="3"/>
        <charset val="128"/>
      </rPr>
      <t>　　　　　　　　　　　　　とどろきアリーナ前</t>
    </r>
    <r>
      <rPr>
        <sz val="12"/>
        <rFont val="Arial"/>
        <family val="2"/>
      </rPr>
      <t xml:space="preserve">                                                                                   06:00</t>
    </r>
    <r>
      <rPr>
        <sz val="12"/>
        <rFont val="ＭＳ ゴシック"/>
        <family val="3"/>
        <charset val="128"/>
      </rPr>
      <t>順次スタート　（</t>
    </r>
    <r>
      <rPr>
        <sz val="12"/>
        <rFont val="Arial"/>
        <family val="2"/>
      </rPr>
      <t>6:30</t>
    </r>
    <r>
      <rPr>
        <sz val="12"/>
        <rFont val="ＭＳ ゴシック"/>
        <family val="3"/>
        <charset val="128"/>
      </rPr>
      <t>　撤収）</t>
    </r>
    <rPh sb="51" eb="52">
      <t>マエ</t>
    </rPh>
    <phoneticPr fontId="7"/>
  </si>
  <si>
    <r>
      <rPr>
        <sz val="10"/>
        <rFont val="ＭＳ Ｐゴシック"/>
        <family val="3"/>
        <charset val="128"/>
      </rPr>
      <t>通過点他</t>
    </r>
    <r>
      <rPr>
        <sz val="10"/>
        <rFont val="Arial"/>
        <family val="2"/>
      </rPr>
      <t xml:space="preserve"> </t>
    </r>
    <r>
      <rPr>
        <sz val="10"/>
        <rFont val="ＭＳ Ｐゴシック"/>
        <family val="3"/>
        <charset val="128"/>
      </rPr>
      <t>（「交差点名」）</t>
    </r>
    <phoneticPr fontId="10"/>
  </si>
  <si>
    <r>
      <rPr>
        <b/>
        <sz val="12"/>
        <rFont val="ＭＳ Ｐゴシック"/>
        <family val="3"/>
        <charset val="128"/>
      </rPr>
      <t>リンク先（ルートラボのデータ）はあくまでも参考情報です。使用の際は、以下の点、特にご注意ください・地図の情報は最新のものではない場合があります。・</t>
    </r>
    <r>
      <rPr>
        <b/>
        <sz val="12"/>
        <rFont val="Arial"/>
        <family val="2"/>
      </rPr>
      <t>JavaScript</t>
    </r>
    <r>
      <rPr>
        <b/>
        <sz val="12"/>
        <rFont val="ＭＳ Ｐゴシック"/>
        <family val="3"/>
        <charset val="128"/>
      </rPr>
      <t>版の表示においては距離が</t>
    </r>
    <r>
      <rPr>
        <b/>
        <sz val="12"/>
        <rFont val="Arial"/>
        <family val="2"/>
      </rPr>
      <t>km</t>
    </r>
    <r>
      <rPr>
        <b/>
        <sz val="12"/>
        <rFont val="ＭＳ Ｐゴシック"/>
        <family val="3"/>
        <charset val="128"/>
      </rPr>
      <t>レベルで異なる場合があります。なお、ルートラボについての質問は一切受け付けませんので、その点ご了承ください。</t>
    </r>
    <phoneticPr fontId="10"/>
  </si>
  <si>
    <r>
      <t>PC1</t>
    </r>
    <r>
      <rPr>
        <sz val="12"/>
        <rFont val="AR Pゴシック体M"/>
        <family val="3"/>
        <charset val="128"/>
      </rPr>
      <t>　</t>
    </r>
    <r>
      <rPr>
        <sz val="12"/>
        <rFont val="Arial"/>
        <family val="2"/>
      </rPr>
      <t xml:space="preserve">7-Eleven </t>
    </r>
    <r>
      <rPr>
        <sz val="12"/>
        <rFont val="AR Pゴシック体M"/>
        <family val="3"/>
        <charset val="128"/>
      </rPr>
      <t>　青梅畑中３丁目店　　　　　　　　　　　　　　　　</t>
    </r>
    <r>
      <rPr>
        <sz val="12"/>
        <rFont val="Arial"/>
        <family val="2"/>
      </rPr>
      <t>Open</t>
    </r>
    <r>
      <rPr>
        <sz val="12"/>
        <rFont val="AR Pゴシック体M"/>
        <family val="3"/>
        <charset val="128"/>
      </rPr>
      <t>　</t>
    </r>
    <r>
      <rPr>
        <sz val="12"/>
        <rFont val="Arial"/>
        <family val="2"/>
      </rPr>
      <t>07</t>
    </r>
    <r>
      <rPr>
        <sz val="12"/>
        <rFont val="AR Pゴシック体M"/>
        <family val="3"/>
        <charset val="128"/>
      </rPr>
      <t>：</t>
    </r>
    <r>
      <rPr>
        <sz val="12"/>
        <rFont val="Arial"/>
        <family val="2"/>
      </rPr>
      <t>30</t>
    </r>
    <r>
      <rPr>
        <sz val="12"/>
        <rFont val="AR Pゴシック体M"/>
        <family val="3"/>
        <charset val="128"/>
      </rPr>
      <t>～</t>
    </r>
    <r>
      <rPr>
        <sz val="12"/>
        <rFont val="Arial"/>
        <family val="2"/>
      </rPr>
      <t>Close</t>
    </r>
    <r>
      <rPr>
        <sz val="12"/>
        <rFont val="AR Pゴシック体M"/>
        <family val="3"/>
        <charset val="128"/>
      </rPr>
      <t>　</t>
    </r>
    <r>
      <rPr>
        <sz val="12"/>
        <rFont val="Arial"/>
        <family val="2"/>
      </rPr>
      <t>09</t>
    </r>
    <r>
      <rPr>
        <sz val="12"/>
        <rFont val="AR Pゴシック体M"/>
        <family val="3"/>
        <charset val="128"/>
      </rPr>
      <t>：</t>
    </r>
    <r>
      <rPr>
        <sz val="12"/>
        <rFont val="Arial"/>
        <family val="2"/>
      </rPr>
      <t>33</t>
    </r>
    <phoneticPr fontId="10"/>
  </si>
  <si>
    <r>
      <t>PC2</t>
    </r>
    <r>
      <rPr>
        <sz val="12"/>
        <rFont val="AR Pゴシック体M"/>
        <family val="3"/>
        <charset val="128"/>
      </rPr>
      <t>　</t>
    </r>
    <r>
      <rPr>
        <sz val="12"/>
        <rFont val="Arial"/>
        <family val="2"/>
      </rPr>
      <t>FamilyMart</t>
    </r>
    <r>
      <rPr>
        <sz val="12"/>
        <rFont val="AR Pゴシック体M"/>
        <family val="3"/>
        <charset val="128"/>
      </rPr>
      <t>　児玉店　　　　　　　　　　　　　　　　　　</t>
    </r>
    <r>
      <rPr>
        <sz val="12"/>
        <rFont val="Arial"/>
        <family val="2"/>
      </rPr>
      <t>Open</t>
    </r>
    <r>
      <rPr>
        <sz val="12"/>
        <rFont val="AR Pゴシック体M"/>
        <family val="3"/>
        <charset val="128"/>
      </rPr>
      <t>　</t>
    </r>
    <r>
      <rPr>
        <sz val="12"/>
        <rFont val="Arial"/>
        <family val="2"/>
      </rPr>
      <t>09</t>
    </r>
    <r>
      <rPr>
        <sz val="12"/>
        <rFont val="AR Pゴシック体M"/>
        <family val="3"/>
        <charset val="128"/>
      </rPr>
      <t>：</t>
    </r>
    <r>
      <rPr>
        <sz val="12"/>
        <rFont val="Arial"/>
        <family val="2"/>
      </rPr>
      <t>28</t>
    </r>
    <r>
      <rPr>
        <sz val="12"/>
        <rFont val="AR Pゴシック体M"/>
        <family val="3"/>
        <charset val="128"/>
      </rPr>
      <t>～</t>
    </r>
    <r>
      <rPr>
        <sz val="12"/>
        <rFont val="Arial"/>
        <family val="2"/>
      </rPr>
      <t>Close</t>
    </r>
    <r>
      <rPr>
        <sz val="12"/>
        <rFont val="AR Pゴシック体M"/>
        <family val="3"/>
        <charset val="128"/>
      </rPr>
      <t>　</t>
    </r>
    <r>
      <rPr>
        <sz val="12"/>
        <rFont val="Arial"/>
        <family val="2"/>
      </rPr>
      <t>13</t>
    </r>
    <r>
      <rPr>
        <sz val="12"/>
        <rFont val="AR Pゴシック体M"/>
        <family val="3"/>
        <charset val="128"/>
      </rPr>
      <t>：</t>
    </r>
    <r>
      <rPr>
        <sz val="12"/>
        <rFont val="Arial"/>
        <family val="2"/>
      </rPr>
      <t>52</t>
    </r>
    <phoneticPr fontId="10"/>
  </si>
  <si>
    <r>
      <t>PC4</t>
    </r>
    <r>
      <rPr>
        <sz val="12"/>
        <rFont val="AR Pゴシック体M"/>
        <family val="3"/>
        <charset val="128"/>
      </rPr>
      <t>　</t>
    </r>
    <r>
      <rPr>
        <sz val="12"/>
        <rFont val="Arial"/>
        <family val="2"/>
      </rPr>
      <t xml:space="preserve">7-Eleven </t>
    </r>
    <r>
      <rPr>
        <sz val="12"/>
        <rFont val="AR Pゴシック体M"/>
        <family val="3"/>
        <charset val="128"/>
      </rPr>
      <t>安曇総合病院前店　　　　　　　　　　　　　　　　　　　　　　</t>
    </r>
    <r>
      <rPr>
        <sz val="12"/>
        <rFont val="Arial"/>
        <family val="2"/>
      </rPr>
      <t>Open</t>
    </r>
    <r>
      <rPr>
        <sz val="12"/>
        <rFont val="AR Pゴシック体M"/>
        <family val="3"/>
        <charset val="128"/>
      </rPr>
      <t>　</t>
    </r>
    <r>
      <rPr>
        <sz val="12"/>
        <rFont val="Arial"/>
        <family val="2"/>
      </rPr>
      <t>14</t>
    </r>
    <r>
      <rPr>
        <sz val="12"/>
        <rFont val="AR Pゴシック体M"/>
        <family val="3"/>
        <charset val="128"/>
      </rPr>
      <t>：</t>
    </r>
    <r>
      <rPr>
        <sz val="12"/>
        <rFont val="Arial"/>
        <family val="2"/>
      </rPr>
      <t>17</t>
    </r>
    <r>
      <rPr>
        <sz val="12"/>
        <rFont val="AR Pゴシック体M"/>
        <family val="3"/>
        <charset val="128"/>
      </rPr>
      <t>～</t>
    </r>
    <r>
      <rPr>
        <sz val="12"/>
        <rFont val="Arial"/>
        <family val="2"/>
      </rPr>
      <t>Close</t>
    </r>
    <r>
      <rPr>
        <sz val="12"/>
        <rFont val="AR Pゴシック体M"/>
        <family val="3"/>
        <charset val="128"/>
      </rPr>
      <t>　</t>
    </r>
    <r>
      <rPr>
        <sz val="12"/>
        <rFont val="Arial"/>
        <family val="2"/>
      </rPr>
      <t>05/</t>
    </r>
    <r>
      <rPr>
        <sz val="12"/>
        <rFont val="AR Pゴシック体M"/>
        <family val="3"/>
        <charset val="128"/>
      </rPr>
      <t>　</t>
    </r>
    <r>
      <rPr>
        <sz val="12"/>
        <rFont val="Arial"/>
        <family val="2"/>
      </rPr>
      <t>00</t>
    </r>
    <r>
      <rPr>
        <sz val="12"/>
        <rFont val="AR Pゴシック体M"/>
        <family val="3"/>
        <charset val="128"/>
      </rPr>
      <t>：</t>
    </r>
    <r>
      <rPr>
        <sz val="12"/>
        <rFont val="Arial"/>
        <family val="2"/>
      </rPr>
      <t>28</t>
    </r>
    <phoneticPr fontId="10"/>
  </si>
  <si>
    <r>
      <rPr>
        <sz val="9"/>
        <rFont val="ＭＳ Ｐゴシック"/>
        <family val="3"/>
        <charset val="128"/>
      </rPr>
      <t>国</t>
    </r>
    <r>
      <rPr>
        <sz val="9"/>
        <rFont val="Arial"/>
        <family val="2"/>
      </rPr>
      <t>409</t>
    </r>
    <rPh sb="0" eb="1">
      <t>コク</t>
    </rPh>
    <phoneticPr fontId="7"/>
  </si>
  <si>
    <t>http://yahoo.jp/uTPgJH</t>
    <phoneticPr fontId="10"/>
  </si>
  <si>
    <t>http://yahoo.jp/Q2vm0G</t>
    <phoneticPr fontId="10"/>
  </si>
  <si>
    <t>┬左　止まれ（正面信号なし）</t>
    <phoneticPr fontId="10"/>
  </si>
  <si>
    <t>http://yahoo.jp/X2uaPe</t>
    <phoneticPr fontId="10"/>
  </si>
  <si>
    <t>http://yahoo.jp/XYzn27</t>
    <phoneticPr fontId="10"/>
  </si>
  <si>
    <t>http://yahoo.jp/WSrbUO</t>
    <phoneticPr fontId="10"/>
  </si>
  <si>
    <r>
      <rPr>
        <sz val="9"/>
        <rFont val="ＭＳ Ｐゴシック"/>
        <family val="3"/>
        <charset val="128"/>
      </rPr>
      <t>県</t>
    </r>
    <r>
      <rPr>
        <sz val="9"/>
        <rFont val="Arial"/>
        <family val="2"/>
      </rPr>
      <t>287</t>
    </r>
    <phoneticPr fontId="10"/>
  </si>
  <si>
    <t>「田川橋」┼右、先で高速道路くぐり側道</t>
    <rPh sb="8" eb="9">
      <t>サキ</t>
    </rPh>
    <rPh sb="10" eb="12">
      <t>コウソク</t>
    </rPh>
    <rPh sb="12" eb="14">
      <t>ドウロ</t>
    </rPh>
    <rPh sb="17" eb="19">
      <t>ソクドウ</t>
    </rPh>
    <phoneticPr fontId="10"/>
  </si>
  <si>
    <t>http://yahoo.jp/BNnd-W</t>
    <phoneticPr fontId="10"/>
  </si>
  <si>
    <t>(+1542)     (-1920)</t>
    <phoneticPr fontId="10"/>
  </si>
  <si>
    <t>(+1115)     (-1390)</t>
    <phoneticPr fontId="10"/>
  </si>
  <si>
    <t>(+1176)     (-385)</t>
    <phoneticPr fontId="10"/>
  </si>
  <si>
    <t>(+479)       (-603)</t>
    <phoneticPr fontId="10"/>
  </si>
  <si>
    <t>(+335)         (-225)</t>
    <phoneticPr fontId="10"/>
  </si>
  <si>
    <t>├右（手前にコンビニ跡）道路横断時注意</t>
    <rPh sb="3" eb="5">
      <t>テマエ</t>
    </rPh>
    <rPh sb="10" eb="11">
      <t>アト</t>
    </rPh>
    <rPh sb="12" eb="14">
      <t>ドウロ</t>
    </rPh>
    <rPh sb="14" eb="16">
      <t>オウダン</t>
    </rPh>
    <rPh sb="16" eb="17">
      <t>ジ</t>
    </rPh>
    <rPh sb="17" eb="19">
      <t>チュウイ</t>
    </rPh>
    <phoneticPr fontId="10"/>
  </si>
  <si>
    <t>「馬駈」┼左、鶴川～柿生間、渋滞注意</t>
    <rPh sb="7" eb="9">
      <t>ツルカワ</t>
    </rPh>
    <rPh sb="10" eb="12">
      <t>カキオ</t>
    </rPh>
    <rPh sb="12" eb="13">
      <t>カン</t>
    </rPh>
    <rPh sb="14" eb="16">
      <t>ジュウタイ</t>
    </rPh>
    <rPh sb="16" eb="18">
      <t>チュウイ</t>
    </rPh>
    <phoneticPr fontId="10"/>
  </si>
  <si>
    <t>「女沢橋」┼左</t>
    <rPh sb="1" eb="3">
      <t>メザワ</t>
    </rPh>
    <rPh sb="3" eb="4">
      <t>ハシ</t>
    </rPh>
    <phoneticPr fontId="10"/>
  </si>
  <si>
    <r>
      <rPr>
        <sz val="12"/>
        <rFont val="AR Pゴシック体M"/>
        <family val="3"/>
        <charset val="128"/>
      </rPr>
      <t>通過チェック　</t>
    </r>
    <r>
      <rPr>
        <sz val="12"/>
        <rFont val="Arial"/>
        <family val="2"/>
      </rPr>
      <t>7-Eleven</t>
    </r>
    <r>
      <rPr>
        <sz val="12"/>
        <rFont val="AR Pゴシック体M"/>
        <family val="3"/>
        <charset val="128"/>
      </rPr>
      <t>　山中湖旭ヶ丘店　　　　　　　　　　　　　　　　　</t>
    </r>
    <rPh sb="0" eb="2">
      <t>ツウカ</t>
    </rPh>
    <rPh sb="16" eb="19">
      <t>ヤマナカコ</t>
    </rPh>
    <rPh sb="19" eb="22">
      <t>アサヒガオカ</t>
    </rPh>
    <phoneticPr fontId="10"/>
  </si>
  <si>
    <r>
      <rPr>
        <sz val="9"/>
        <rFont val="ＭＳ Ｐゴシック"/>
        <family val="3"/>
        <charset val="128"/>
      </rPr>
      <t>国</t>
    </r>
    <r>
      <rPr>
        <sz val="9"/>
        <rFont val="Arial"/>
        <family val="2"/>
      </rPr>
      <t>139</t>
    </r>
    <r>
      <rPr>
        <sz val="9"/>
        <rFont val="ＭＳ Ｐゴシック"/>
        <family val="3"/>
        <charset val="128"/>
      </rPr>
      <t>、国</t>
    </r>
    <r>
      <rPr>
        <sz val="9"/>
        <rFont val="Arial"/>
        <family val="2"/>
      </rPr>
      <t>138</t>
    </r>
    <rPh sb="0" eb="1">
      <t>コク</t>
    </rPh>
    <rPh sb="5" eb="6">
      <t>コク</t>
    </rPh>
    <phoneticPr fontId="10"/>
  </si>
  <si>
    <r>
      <rPr>
        <sz val="9"/>
        <rFont val="ＭＳ Ｐゴシック"/>
        <family val="3"/>
        <charset val="128"/>
      </rPr>
      <t>国</t>
    </r>
    <r>
      <rPr>
        <sz val="9"/>
        <rFont val="Arial"/>
        <family val="2"/>
      </rPr>
      <t>138</t>
    </r>
    <r>
      <rPr>
        <sz val="9"/>
        <rFont val="ＭＳ Ｐゴシック"/>
        <family val="3"/>
        <charset val="128"/>
      </rPr>
      <t>、国</t>
    </r>
    <r>
      <rPr>
        <sz val="9"/>
        <rFont val="Arial"/>
        <family val="2"/>
      </rPr>
      <t>413</t>
    </r>
    <rPh sb="0" eb="1">
      <t>コク</t>
    </rPh>
    <rPh sb="5" eb="6">
      <t>コク</t>
    </rPh>
    <phoneticPr fontId="10"/>
  </si>
  <si>
    <t>├右→広域道路</t>
    <rPh sb="3" eb="5">
      <t>コウイキ</t>
    </rPh>
    <rPh sb="5" eb="7">
      <t>ドウロ</t>
    </rPh>
    <phoneticPr fontId="10"/>
  </si>
  <si>
    <r>
      <rPr>
        <sz val="12"/>
        <rFont val="AR Pゴシック体M"/>
        <family val="3"/>
        <charset val="128"/>
      </rPr>
      <t>┤左、大浅間</t>
    </r>
    <r>
      <rPr>
        <sz val="12"/>
        <rFont val="Arial"/>
        <family val="2"/>
      </rPr>
      <t>GC</t>
    </r>
    <r>
      <rPr>
        <sz val="12"/>
        <rFont val="AR Pゴシック体M"/>
        <family val="3"/>
        <charset val="128"/>
      </rPr>
      <t>ゲート先横断歩道目印</t>
    </r>
    <rPh sb="12" eb="14">
      <t>オウダン</t>
    </rPh>
    <rPh sb="14" eb="16">
      <t>ホドウ</t>
    </rPh>
    <rPh sb="16" eb="18">
      <t>メジルシ</t>
    </rPh>
    <phoneticPr fontId="10"/>
  </si>
  <si>
    <r>
      <rPr>
        <sz val="12"/>
        <rFont val="AR Pゴシック体M"/>
        <family val="3"/>
        <charset val="128"/>
      </rPr>
      <t>赤い橋の先、</t>
    </r>
    <r>
      <rPr>
        <sz val="12"/>
        <rFont val="Arial"/>
        <family val="2"/>
      </rPr>
      <t>Y</t>
    </r>
    <r>
      <rPr>
        <sz val="12"/>
        <rFont val="AR Pゴシック体M"/>
        <family val="3"/>
        <charset val="128"/>
      </rPr>
      <t>右、川沿いへ　→布引観音</t>
    </r>
    <rPh sb="0" eb="1">
      <t>アカ</t>
    </rPh>
    <rPh sb="2" eb="3">
      <t>ハシ</t>
    </rPh>
    <rPh sb="4" eb="5">
      <t>サキ</t>
    </rPh>
    <rPh sb="9" eb="11">
      <t>カワゾ</t>
    </rPh>
    <rPh sb="15" eb="17">
      <t>ヌノビキ</t>
    </rPh>
    <rPh sb="17" eb="19">
      <t>カンノン</t>
    </rPh>
    <phoneticPr fontId="10"/>
  </si>
  <si>
    <t>┤左　東海大菅生高入口先、側道から旧道迂回　　　　　　　　　　　　　　　　　　　　　　　　　国道トンネル通行禁止</t>
    <phoneticPr fontId="10"/>
  </si>
  <si>
    <r>
      <rPr>
        <sz val="12"/>
        <rFont val="AR Pゴシック体M"/>
        <family val="3"/>
        <charset val="128"/>
      </rPr>
      <t>▲四人峠　</t>
    </r>
    <r>
      <rPr>
        <sz val="12"/>
        <rFont val="Arial"/>
        <family val="2"/>
      </rPr>
      <t>709</t>
    </r>
    <r>
      <rPr>
        <sz val="12"/>
        <rFont val="AR Pゴシック体M"/>
        <family val="3"/>
        <charset val="128"/>
      </rPr>
      <t>ｍ</t>
    </r>
    <phoneticPr fontId="10"/>
  </si>
  <si>
    <r>
      <rPr>
        <sz val="12"/>
        <rFont val="ＭＳ Ｐゴシック"/>
        <family val="3"/>
        <charset val="128"/>
      </rPr>
      <t>┤左　川沿いの側道へ</t>
    </r>
    <r>
      <rPr>
        <sz val="12"/>
        <color rgb="FFFF0000"/>
        <rFont val="ＭＳ Ｐゴシック"/>
        <family val="3"/>
        <charset val="128"/>
      </rPr>
      <t>→約</t>
    </r>
    <r>
      <rPr>
        <sz val="12"/>
        <color rgb="FFFF0000"/>
        <rFont val="Arial"/>
        <family val="2"/>
      </rPr>
      <t>5km</t>
    </r>
    <r>
      <rPr>
        <sz val="12"/>
        <color rgb="FFFF0000"/>
        <rFont val="ＭＳ Ｐゴシック"/>
        <family val="3"/>
        <charset val="128"/>
      </rPr>
      <t>先工事ダート区間</t>
    </r>
    <rPh sb="11" eb="12">
      <t>ヤク</t>
    </rPh>
    <rPh sb="15" eb="16">
      <t>サキ</t>
    </rPh>
    <rPh sb="16" eb="18">
      <t>コウジ</t>
    </rPh>
    <rPh sb="21" eb="23">
      <t>クカン</t>
    </rPh>
    <phoneticPr fontId="10"/>
  </si>
  <si>
    <r>
      <t>PC3</t>
    </r>
    <r>
      <rPr>
        <sz val="12"/>
        <rFont val="AR Pゴシック体M"/>
        <family val="3"/>
        <charset val="128"/>
      </rPr>
      <t>　</t>
    </r>
    <r>
      <rPr>
        <sz val="12"/>
        <rFont val="Arial"/>
        <family val="2"/>
      </rPr>
      <t>FamilyMart</t>
    </r>
    <r>
      <rPr>
        <sz val="12"/>
        <rFont val="AR Pゴシック体M"/>
        <family val="3"/>
        <charset val="128"/>
      </rPr>
      <t>　ヤオトク軽井沢店　　　　　　　　　　　　　　　　　　　　　　　　</t>
    </r>
    <r>
      <rPr>
        <sz val="12"/>
        <rFont val="Arial"/>
        <family val="2"/>
      </rPr>
      <t>Open</t>
    </r>
    <r>
      <rPr>
        <sz val="12"/>
        <rFont val="AR Pゴシック体M"/>
        <family val="3"/>
        <charset val="128"/>
      </rPr>
      <t>　</t>
    </r>
    <r>
      <rPr>
        <sz val="12"/>
        <rFont val="Arial"/>
        <family val="2"/>
      </rPr>
      <t>11</t>
    </r>
    <r>
      <rPr>
        <sz val="12"/>
        <rFont val="AR Pゴシック体M"/>
        <family val="3"/>
        <charset val="128"/>
      </rPr>
      <t>：</t>
    </r>
    <r>
      <rPr>
        <sz val="12"/>
        <rFont val="Arial"/>
        <family val="2"/>
      </rPr>
      <t>21</t>
    </r>
    <r>
      <rPr>
        <sz val="12"/>
        <rFont val="AR Pゴシック体M"/>
        <family val="3"/>
        <charset val="128"/>
      </rPr>
      <t>～</t>
    </r>
    <r>
      <rPr>
        <sz val="12"/>
        <rFont val="Arial"/>
        <family val="2"/>
      </rPr>
      <t>Close</t>
    </r>
    <r>
      <rPr>
        <sz val="12"/>
        <rFont val="AR Pゴシック体M"/>
        <family val="3"/>
        <charset val="128"/>
      </rPr>
      <t>　</t>
    </r>
    <r>
      <rPr>
        <sz val="12"/>
        <rFont val="Arial"/>
        <family val="2"/>
      </rPr>
      <t>18</t>
    </r>
    <r>
      <rPr>
        <sz val="12"/>
        <rFont val="AR Pゴシック体M"/>
        <family val="3"/>
        <charset val="128"/>
      </rPr>
      <t>：</t>
    </r>
    <r>
      <rPr>
        <sz val="12"/>
        <rFont val="Arial"/>
        <family val="2"/>
      </rPr>
      <t>08</t>
    </r>
    <phoneticPr fontId="10"/>
  </si>
  <si>
    <r>
      <rPr>
        <sz val="12"/>
        <color rgb="FFFF0000"/>
        <rFont val="ＭＳ Ｐゴシック"/>
        <family val="3"/>
        <charset val="128"/>
      </rPr>
      <t>通過チェック：</t>
    </r>
    <r>
      <rPr>
        <sz val="12"/>
        <color rgb="FFFF0000"/>
        <rFont val="Arial"/>
        <family val="2"/>
      </rPr>
      <t>FamilyMart</t>
    </r>
    <r>
      <rPr>
        <sz val="12"/>
        <color rgb="FFFF0000"/>
        <rFont val="ＭＳ Ｐゴシック"/>
        <family val="3"/>
        <charset val="128"/>
      </rPr>
      <t>　千曲上山田店</t>
    </r>
    <rPh sb="18" eb="20">
      <t>チクマ</t>
    </rPh>
    <rPh sb="20" eb="23">
      <t>カミヤマダ</t>
    </rPh>
    <rPh sb="23" eb="24">
      <t>テン</t>
    </rPh>
    <phoneticPr fontId="10"/>
  </si>
  <si>
    <t>県77</t>
    <rPh sb="0" eb="1">
      <t>ケン</t>
    </rPh>
    <phoneticPr fontId="10"/>
  </si>
  <si>
    <t>国462</t>
    <rPh sb="0" eb="1">
      <t>コク</t>
    </rPh>
    <phoneticPr fontId="10"/>
  </si>
  <si>
    <r>
      <rPr>
        <sz val="12"/>
        <rFont val="AR Pゴシック体M"/>
        <family val="3"/>
        <charset val="128"/>
      </rPr>
      <t>▲坂上トンネル　</t>
    </r>
    <r>
      <rPr>
        <sz val="12"/>
        <rFont val="Arial"/>
        <family val="2"/>
      </rPr>
      <t>810</t>
    </r>
    <r>
      <rPr>
        <sz val="12"/>
        <rFont val="AR Pゴシック体M"/>
        <family val="3"/>
        <charset val="128"/>
      </rPr>
      <t>ｍ→</t>
    </r>
    <r>
      <rPr>
        <sz val="12"/>
        <color rgb="FFFF0000"/>
        <rFont val="AR Pゴシック体M"/>
        <family val="3"/>
        <charset val="128"/>
      </rPr>
      <t>下り坂カーブきつい</t>
    </r>
    <rPh sb="1" eb="3">
      <t>サカガミ</t>
    </rPh>
    <rPh sb="13" eb="14">
      <t>クダ</t>
    </rPh>
    <rPh sb="15" eb="16">
      <t>サカ</t>
    </rPh>
    <phoneticPr fontId="10"/>
  </si>
  <si>
    <r>
      <rPr>
        <sz val="12"/>
        <rFont val="AR Pゴシック体M"/>
        <family val="3"/>
        <charset val="128"/>
      </rPr>
      <t>▲杖突峠　</t>
    </r>
    <r>
      <rPr>
        <sz val="12"/>
        <rFont val="Arial"/>
        <family val="2"/>
      </rPr>
      <t>1230</t>
    </r>
    <r>
      <rPr>
        <sz val="12"/>
        <rFont val="AR Pゴシック体M"/>
        <family val="3"/>
        <charset val="128"/>
      </rPr>
      <t>ｍ→</t>
    </r>
    <r>
      <rPr>
        <sz val="12"/>
        <color rgb="FFFF0000"/>
        <rFont val="AR Pゴシック体M"/>
        <family val="3"/>
        <charset val="128"/>
      </rPr>
      <t>下り路面悪い速度控え注意</t>
    </r>
    <rPh sb="11" eb="12">
      <t>クダ</t>
    </rPh>
    <rPh sb="13" eb="15">
      <t>ロメン</t>
    </rPh>
    <rPh sb="15" eb="16">
      <t>ワル</t>
    </rPh>
    <rPh sb="17" eb="19">
      <t>ソクド</t>
    </rPh>
    <rPh sb="19" eb="20">
      <t>ヒカ</t>
    </rPh>
    <rPh sb="21" eb="23">
      <t>チュウイ</t>
    </rPh>
    <phoneticPr fontId="10"/>
  </si>
  <si>
    <r>
      <rPr>
        <sz val="12"/>
        <rFont val="ＭＳ Ｐゴシック"/>
        <family val="3"/>
        <charset val="128"/>
      </rPr>
      <t>┬左、角に</t>
    </r>
    <r>
      <rPr>
        <sz val="12"/>
        <color rgb="FFFF0000"/>
        <rFont val="ＭＳ Ｐゴシック"/>
        <family val="3"/>
        <charset val="128"/>
      </rPr>
      <t>交番と</t>
    </r>
    <r>
      <rPr>
        <sz val="12"/>
        <rFont val="ＭＳ Ｐゴシック"/>
        <family val="3"/>
        <charset val="128"/>
      </rPr>
      <t>〒鳥屋局</t>
    </r>
    <rPh sb="3" eb="4">
      <t>カド</t>
    </rPh>
    <rPh sb="5" eb="7">
      <t>コウバン</t>
    </rPh>
    <rPh sb="9" eb="11">
      <t>トリヤ</t>
    </rPh>
    <rPh sb="11" eb="12">
      <t>キョク</t>
    </rPh>
    <phoneticPr fontId="10"/>
  </si>
  <si>
    <r>
      <rPr>
        <sz val="9"/>
        <rFont val="ＭＳ Ｐゴシック"/>
        <family val="3"/>
        <charset val="128"/>
      </rPr>
      <t>市道、県</t>
    </r>
    <r>
      <rPr>
        <sz val="9"/>
        <rFont val="Arial"/>
        <family val="2"/>
      </rPr>
      <t>510</t>
    </r>
    <rPh sb="0" eb="2">
      <t>シドウ</t>
    </rPh>
    <rPh sb="3" eb="4">
      <t>ケン</t>
    </rPh>
    <phoneticPr fontId="10"/>
  </si>
  <si>
    <r>
      <rPr>
        <sz val="12"/>
        <color rgb="FFFF0000"/>
        <rFont val="ＭＳ Ｐゴシック"/>
        <family val="3"/>
        <charset val="128"/>
      </rPr>
      <t>分岐、左側道へ上がり直進、県</t>
    </r>
    <r>
      <rPr>
        <sz val="12"/>
        <color rgb="FFFF0000"/>
        <rFont val="Arial"/>
        <family val="2"/>
      </rPr>
      <t>510</t>
    </r>
    <r>
      <rPr>
        <sz val="12"/>
        <color rgb="FFFF0000"/>
        <rFont val="ＭＳ Ｐゴシック"/>
        <family val="3"/>
        <charset val="128"/>
      </rPr>
      <t>合流</t>
    </r>
    <rPh sb="0" eb="2">
      <t>ブンキ</t>
    </rPh>
    <rPh sb="3" eb="4">
      <t>ヒダリ</t>
    </rPh>
    <rPh sb="4" eb="6">
      <t>ソクドウ</t>
    </rPh>
    <rPh sb="7" eb="8">
      <t>ア</t>
    </rPh>
    <rPh sb="10" eb="12">
      <t>チョクシン</t>
    </rPh>
    <rPh sb="13" eb="14">
      <t>ケン</t>
    </rPh>
    <rPh sb="17" eb="19">
      <t>ゴウリュウ</t>
    </rPh>
    <phoneticPr fontId="10"/>
  </si>
  <si>
    <r>
      <t>Ver5_1</t>
    </r>
    <r>
      <rPr>
        <sz val="9"/>
        <rFont val="ＭＳ Ｐゴシック"/>
        <family val="3"/>
        <charset val="128"/>
      </rPr>
      <t>　</t>
    </r>
    <r>
      <rPr>
        <sz val="9"/>
        <rFont val="Arial"/>
        <family val="2"/>
      </rPr>
      <t>(2016/05/30</t>
    </r>
    <r>
      <rPr>
        <sz val="9"/>
        <rFont val="ＭＳ Ｐゴシック"/>
        <family val="3"/>
        <charset val="128"/>
      </rPr>
      <t>）</t>
    </r>
    <phoneticPr fontId="10"/>
  </si>
  <si>
    <r>
      <rPr>
        <sz val="12"/>
        <rFont val="ＭＳ Ｐゴシック"/>
        <family val="3"/>
        <charset val="128"/>
      </rPr>
      <t>┬右　道なりに下る、</t>
    </r>
    <r>
      <rPr>
        <sz val="12"/>
        <color rgb="FFFF0000"/>
        <rFont val="ＭＳ Ｐゴシック"/>
        <family val="3"/>
        <charset val="128"/>
      </rPr>
      <t>路面悪いマンホール多し</t>
    </r>
    <rPh sb="10" eb="12">
      <t>ロメン</t>
    </rPh>
    <rPh sb="12" eb="13">
      <t>ワル</t>
    </rPh>
    <rPh sb="19" eb="20">
      <t>オオ</t>
    </rPh>
    <phoneticPr fontId="10"/>
  </si>
  <si>
    <r>
      <t>├右→</t>
    </r>
    <r>
      <rPr>
        <sz val="12"/>
        <color rgb="FFFF0000"/>
        <rFont val="AR Pゴシック体M"/>
        <family val="3"/>
        <charset val="128"/>
      </rPr>
      <t>カーブ多し、工事区間あり</t>
    </r>
    <rPh sb="6" eb="7">
      <t>オオ</t>
    </rPh>
    <rPh sb="9" eb="11">
      <t>コウジ</t>
    </rPh>
    <rPh sb="11" eb="13">
      <t>クカン</t>
    </rPh>
    <phoneticPr fontId="10"/>
  </si>
  <si>
    <r>
      <rPr>
        <sz val="9"/>
        <color rgb="FFFF0000"/>
        <rFont val="ＭＳ Ｐゴシック"/>
        <family val="3"/>
        <charset val="128"/>
      </rPr>
      <t>市道、県</t>
    </r>
    <r>
      <rPr>
        <sz val="9"/>
        <color rgb="FFFF0000"/>
        <rFont val="Arial"/>
        <family val="2"/>
      </rPr>
      <t>510</t>
    </r>
    <r>
      <rPr>
        <sz val="9"/>
        <color rgb="FFFF0000"/>
        <rFont val="ＭＳ Ｐゴシック"/>
        <family val="3"/>
        <charset val="128"/>
      </rPr>
      <t>、市道</t>
    </r>
    <rPh sb="0" eb="2">
      <t>シドウ</t>
    </rPh>
    <rPh sb="3" eb="4">
      <t>ケン</t>
    </rPh>
    <rPh sb="8" eb="10">
      <t>シドウ</t>
    </rPh>
    <phoneticPr fontId="10"/>
  </si>
  <si>
    <t>(+1757)     (-1930)</t>
    <phoneticPr fontId="10"/>
  </si>
  <si>
    <r>
      <rPr>
        <sz val="12"/>
        <rFont val="ＭＳ Ｐゴシック"/>
        <family val="3"/>
        <charset val="128"/>
      </rPr>
      <t>「工業団地入口」┼左、</t>
    </r>
    <r>
      <rPr>
        <sz val="12"/>
        <color rgb="FFFF0000"/>
        <rFont val="ＭＳ Ｐゴシック"/>
        <family val="3"/>
        <charset val="128"/>
      </rPr>
      <t>渋滞注意</t>
    </r>
    <rPh sb="11" eb="13">
      <t>ジュウタイ</t>
    </rPh>
    <rPh sb="13" eb="15">
      <t>チュウイ</t>
    </rPh>
    <phoneticPr fontId="10"/>
  </si>
  <si>
    <r>
      <rPr>
        <sz val="12"/>
        <rFont val="AR Pゴシック体M"/>
        <family val="3"/>
        <charset val="128"/>
      </rPr>
      <t>認定受付：デニーズ武蔵中原店　　　</t>
    </r>
    <r>
      <rPr>
        <sz val="12"/>
        <rFont val="Arial"/>
        <family val="2"/>
      </rPr>
      <t>Open 5/</t>
    </r>
    <r>
      <rPr>
        <sz val="12"/>
        <rFont val="AR Pゴシック体M"/>
        <family val="3"/>
        <charset val="128"/>
      </rPr>
      <t>　</t>
    </r>
    <r>
      <rPr>
        <sz val="12"/>
        <rFont val="Arial"/>
        <family val="2"/>
      </rPr>
      <t>11</t>
    </r>
    <r>
      <rPr>
        <sz val="12"/>
        <rFont val="AR Pゴシック体M"/>
        <family val="3"/>
        <charset val="128"/>
      </rPr>
      <t>：</t>
    </r>
    <r>
      <rPr>
        <sz val="12"/>
        <rFont val="Arial"/>
        <family val="2"/>
      </rPr>
      <t>00</t>
    </r>
    <r>
      <rPr>
        <sz val="12"/>
        <rFont val="AR Pゴシック体M"/>
        <family val="3"/>
        <charset val="128"/>
      </rPr>
      <t>～</t>
    </r>
    <r>
      <rPr>
        <sz val="12"/>
        <rFont val="Arial"/>
        <family val="2"/>
      </rPr>
      <t>Close5/</t>
    </r>
    <r>
      <rPr>
        <sz val="12"/>
        <rFont val="AR Pゴシック体M"/>
        <family val="3"/>
        <charset val="128"/>
      </rPr>
      <t>　</t>
    </r>
    <r>
      <rPr>
        <sz val="12"/>
        <rFont val="Arial"/>
        <family val="2"/>
      </rPr>
      <t>22</t>
    </r>
    <r>
      <rPr>
        <sz val="12"/>
        <rFont val="AR Pゴシック体M"/>
        <family val="3"/>
        <charset val="128"/>
      </rPr>
      <t>：</t>
    </r>
    <r>
      <rPr>
        <sz val="12"/>
        <rFont val="Arial"/>
        <family val="2"/>
      </rPr>
      <t>30</t>
    </r>
    <rPh sb="0" eb="2">
      <t>ニンテイ</t>
    </rPh>
    <phoneticPr fontId="10"/>
  </si>
</sst>
</file>

<file path=xl/styles.xml><?xml version="1.0" encoding="utf-8"?>
<styleSheet xmlns="http://schemas.openxmlformats.org/spreadsheetml/2006/main">
  <numFmts count="3">
    <numFmt numFmtId="176" formatCode="0.0_);[Red]\(0.0\)"/>
    <numFmt numFmtId="177" formatCode="0.0_ "/>
    <numFmt numFmtId="178" formatCode="0.0"/>
  </numFmts>
  <fonts count="26">
    <font>
      <sz val="10"/>
      <name val="ＭＳ Ｐゴシック"/>
      <family val="3"/>
      <charset val="128"/>
    </font>
    <font>
      <sz val="10"/>
      <name val="Arial"/>
      <family val="2"/>
    </font>
    <font>
      <sz val="11"/>
      <name val="ＭＳ Ｐゴシック"/>
      <family val="3"/>
      <charset val="128"/>
    </font>
    <font>
      <sz val="11"/>
      <color indexed="8"/>
      <name val="ＭＳ Ｐゴシック"/>
      <family val="3"/>
      <charset val="128"/>
    </font>
    <font>
      <sz val="11"/>
      <name val="Arial"/>
      <family val="2"/>
    </font>
    <font>
      <sz val="9"/>
      <name val="ＭＳ Ｐゴシック"/>
      <family val="3"/>
      <charset val="128"/>
    </font>
    <font>
      <sz val="9"/>
      <name val="Arial"/>
      <family val="2"/>
    </font>
    <font>
      <sz val="8"/>
      <name val="Arial"/>
      <family val="2"/>
    </font>
    <font>
      <sz val="12"/>
      <name val="Arial"/>
      <family val="2"/>
    </font>
    <font>
      <sz val="14"/>
      <name val="Arial"/>
      <family val="2"/>
    </font>
    <font>
      <sz val="6"/>
      <name val="ＭＳ Ｐゴシック"/>
      <family val="3"/>
      <charset val="128"/>
    </font>
    <font>
      <u/>
      <sz val="11.5"/>
      <color indexed="12"/>
      <name val="ＭＳ Ｐゴシック"/>
      <family val="3"/>
      <charset val="128"/>
    </font>
    <font>
      <sz val="10"/>
      <name val="Arial Unicode MS"/>
      <family val="3"/>
      <charset val="128"/>
    </font>
    <font>
      <sz val="12"/>
      <name val="AR Pゴシック体M"/>
      <family val="3"/>
      <charset val="128"/>
    </font>
    <font>
      <sz val="12"/>
      <name val="ＭＳ ゴシック"/>
      <family val="3"/>
      <charset val="128"/>
    </font>
    <font>
      <sz val="12"/>
      <name val="ＭＳ Ｐゴシック"/>
      <family val="3"/>
      <charset val="128"/>
    </font>
    <font>
      <b/>
      <sz val="12"/>
      <name val="Arial"/>
      <family val="2"/>
    </font>
    <font>
      <b/>
      <sz val="12"/>
      <name val="AR Pゴシック体M"/>
      <family val="3"/>
      <charset val="128"/>
    </font>
    <font>
      <u/>
      <sz val="11.5"/>
      <name val="Arial"/>
      <family val="2"/>
    </font>
    <font>
      <b/>
      <sz val="12"/>
      <name val="ＭＳ Ｐゴシック"/>
      <family val="3"/>
      <charset val="128"/>
    </font>
    <font>
      <sz val="12"/>
      <color rgb="FFFF0000"/>
      <name val="AR Pゴシック体M"/>
      <family val="3"/>
      <charset val="128"/>
    </font>
    <font>
      <sz val="12"/>
      <color rgb="FFFF0000"/>
      <name val="Arial"/>
      <family val="2"/>
    </font>
    <font>
      <sz val="12"/>
      <color rgb="FFFF0000"/>
      <name val="ＭＳ Ｐゴシック"/>
      <family val="3"/>
      <charset val="128"/>
    </font>
    <font>
      <sz val="14"/>
      <color rgb="FFFF0000"/>
      <name val="Arial"/>
      <family val="2"/>
    </font>
    <font>
      <sz val="9"/>
      <color rgb="FFFF0000"/>
      <name val="Arial"/>
      <family val="2"/>
    </font>
    <font>
      <sz val="9"/>
      <color rgb="FFFF0000"/>
      <name val="ＭＳ Ｐゴシック"/>
      <family val="3"/>
      <charset val="128"/>
    </font>
  </fonts>
  <fills count="11">
    <fill>
      <patternFill patternType="none"/>
    </fill>
    <fill>
      <patternFill patternType="gray125"/>
    </fill>
    <fill>
      <patternFill patternType="lightTrellis">
        <fgColor theme="4" tint="0.59996337778862885"/>
        <bgColor indexed="65"/>
      </patternFill>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00"/>
        <bgColor indexed="34"/>
      </patternFill>
    </fill>
    <fill>
      <patternFill patternType="solid">
        <fgColor theme="4" tint="0.79998168889431442"/>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alignment vertical="center"/>
    </xf>
    <xf numFmtId="0" fontId="11" fillId="0" borderId="0" applyNumberFormat="0" applyFill="0" applyBorder="0" applyAlignment="0" applyProtection="0"/>
    <xf numFmtId="0" fontId="2" fillId="0" borderId="0">
      <alignment vertical="center"/>
    </xf>
    <xf numFmtId="0" fontId="3" fillId="0" borderId="0">
      <alignment vertical="center"/>
    </xf>
  </cellStyleXfs>
  <cellXfs count="102">
    <xf numFmtId="0" fontId="0" fillId="0" borderId="0" xfId="0"/>
    <xf numFmtId="0" fontId="6" fillId="2" borderId="4" xfId="3" applyNumberFormat="1" applyFont="1" applyFill="1" applyBorder="1" applyAlignment="1">
      <alignment horizontal="center" vertical="center"/>
    </xf>
    <xf numFmtId="0" fontId="8" fillId="2" borderId="4" xfId="3" applyNumberFormat="1" applyFont="1" applyFill="1" applyBorder="1" applyAlignment="1">
      <alignment horizontal="center" vertical="center"/>
    </xf>
    <xf numFmtId="0" fontId="8" fillId="2" borderId="1" xfId="3" applyNumberFormat="1" applyFont="1" applyFill="1" applyBorder="1" applyAlignment="1">
      <alignment horizontal="center" vertical="center" wrapText="1"/>
    </xf>
    <xf numFmtId="0" fontId="4" fillId="0" borderId="0" xfId="1" applyNumberFormat="1" applyFont="1">
      <alignment vertical="center"/>
    </xf>
    <xf numFmtId="0" fontId="9" fillId="0" borderId="0" xfId="1" applyNumberFormat="1" applyFont="1">
      <alignment vertical="center"/>
    </xf>
    <xf numFmtId="0" fontId="8" fillId="0" borderId="0" xfId="1" applyNumberFormat="1" applyFont="1" applyAlignment="1">
      <alignment horizontal="center" vertical="center"/>
    </xf>
    <xf numFmtId="0" fontId="4" fillId="0" borderId="0" xfId="1" applyNumberFormat="1" applyFont="1" applyAlignment="1">
      <alignment vertical="center"/>
    </xf>
    <xf numFmtId="0" fontId="1" fillId="0" borderId="0" xfId="3" applyNumberFormat="1" applyFont="1" applyBorder="1" applyAlignment="1">
      <alignment horizontal="center" vertical="center"/>
    </xf>
    <xf numFmtId="0" fontId="1" fillId="0" borderId="0" xfId="1" applyNumberFormat="1" applyFont="1">
      <alignment vertical="center"/>
    </xf>
    <xf numFmtId="0" fontId="8" fillId="0" borderId="0" xfId="3" applyNumberFormat="1" applyFont="1" applyBorder="1" applyAlignment="1">
      <alignment horizontal="center" vertical="center"/>
    </xf>
    <xf numFmtId="0" fontId="4" fillId="0" borderId="0" xfId="3" applyNumberFormat="1" applyFont="1" applyAlignment="1">
      <alignment vertical="center"/>
    </xf>
    <xf numFmtId="0" fontId="6" fillId="0" borderId="0" xfId="1" applyNumberFormat="1" applyFont="1">
      <alignment vertical="center"/>
    </xf>
    <xf numFmtId="0" fontId="6" fillId="2" borderId="1" xfId="3" applyNumberFormat="1" applyFont="1" applyFill="1" applyBorder="1" applyAlignment="1">
      <alignment horizontal="center" vertical="center"/>
    </xf>
    <xf numFmtId="0" fontId="8" fillId="0" borderId="1" xfId="3" applyNumberFormat="1" applyFont="1" applyBorder="1" applyAlignment="1">
      <alignment horizontal="center" vertical="center"/>
    </xf>
    <xf numFmtId="0" fontId="8" fillId="0" borderId="1" xfId="3" applyNumberFormat="1" applyFont="1" applyFill="1" applyBorder="1" applyAlignment="1">
      <alignment horizontal="center" vertical="center"/>
    </xf>
    <xf numFmtId="0" fontId="6" fillId="0" borderId="1" xfId="3" applyNumberFormat="1" applyFont="1" applyFill="1" applyBorder="1" applyAlignment="1">
      <alignment horizontal="center" vertical="center"/>
    </xf>
    <xf numFmtId="0" fontId="6" fillId="0" borderId="1" xfId="3" applyNumberFormat="1" applyFont="1" applyBorder="1" applyAlignment="1">
      <alignment horizontal="center" vertical="center"/>
    </xf>
    <xf numFmtId="0" fontId="4" fillId="0" borderId="0" xfId="1" applyNumberFormat="1" applyFont="1" applyFill="1">
      <alignment vertical="center"/>
    </xf>
    <xf numFmtId="0" fontId="6" fillId="0" borderId="2" xfId="3" applyNumberFormat="1" applyFont="1" applyFill="1" applyBorder="1" applyAlignment="1">
      <alignment horizontal="center" vertical="center"/>
    </xf>
    <xf numFmtId="0" fontId="8" fillId="0" borderId="1" xfId="3" applyNumberFormat="1" applyFont="1" applyFill="1" applyBorder="1" applyAlignment="1">
      <alignment horizontal="center" vertical="center" wrapText="1"/>
    </xf>
    <xf numFmtId="0" fontId="6" fillId="2" borderId="1" xfId="3" applyNumberFormat="1" applyFont="1" applyFill="1" applyBorder="1" applyAlignment="1">
      <alignment horizontal="center" vertical="center" wrapText="1"/>
    </xf>
    <xf numFmtId="0" fontId="4" fillId="0" borderId="0" xfId="1" applyNumberFormat="1" applyFont="1" applyFill="1" applyAlignment="1">
      <alignment horizontal="left" vertical="center"/>
    </xf>
    <xf numFmtId="0" fontId="8" fillId="0" borderId="0" xfId="0" applyNumberFormat="1" applyFont="1" applyAlignment="1">
      <alignment horizontal="center" vertical="center"/>
    </xf>
    <xf numFmtId="0" fontId="18" fillId="0" borderId="0" xfId="2" applyNumberFormat="1" applyFont="1" applyFill="1" applyAlignment="1">
      <alignment vertical="center"/>
    </xf>
    <xf numFmtId="0" fontId="4" fillId="0" borderId="0" xfId="1" applyNumberFormat="1" applyFont="1" applyFill="1" applyAlignment="1">
      <alignment vertical="center"/>
    </xf>
    <xf numFmtId="0" fontId="8" fillId="2" borderId="5" xfId="3" applyNumberFormat="1" applyFont="1" applyFill="1" applyBorder="1" applyAlignment="1">
      <alignment horizontal="center" vertical="center" wrapText="1"/>
    </xf>
    <xf numFmtId="0" fontId="6" fillId="2" borderId="5" xfId="3" applyNumberFormat="1" applyFont="1" applyFill="1" applyBorder="1" applyAlignment="1">
      <alignment horizontal="center" vertical="center" wrapText="1"/>
    </xf>
    <xf numFmtId="0" fontId="9" fillId="2" borderId="4" xfId="3" applyNumberFormat="1" applyFont="1" applyFill="1" applyBorder="1" applyAlignment="1">
      <alignment horizontal="center" vertical="center"/>
    </xf>
    <xf numFmtId="0" fontId="4" fillId="0" borderId="0" xfId="3" applyNumberFormat="1" applyFont="1">
      <alignment vertical="center"/>
    </xf>
    <xf numFmtId="0" fontId="9" fillId="0" borderId="0" xfId="3" applyNumberFormat="1" applyFont="1">
      <alignment vertical="center"/>
    </xf>
    <xf numFmtId="0" fontId="1" fillId="0" borderId="0" xfId="0" applyNumberFormat="1" applyFont="1" applyAlignment="1">
      <alignment vertical="center"/>
    </xf>
    <xf numFmtId="0" fontId="6" fillId="0" borderId="0" xfId="0" applyNumberFormat="1" applyFont="1" applyAlignment="1">
      <alignment horizontal="left" vertical="center"/>
    </xf>
    <xf numFmtId="0" fontId="9" fillId="0" borderId="0" xfId="1" applyNumberFormat="1" applyFont="1" applyAlignment="1">
      <alignment vertical="center"/>
    </xf>
    <xf numFmtId="176" fontId="8" fillId="2" borderId="1" xfId="3" applyNumberFormat="1" applyFont="1" applyFill="1" applyBorder="1" applyAlignment="1">
      <alignment horizontal="center" vertical="center"/>
    </xf>
    <xf numFmtId="176" fontId="8" fillId="0" borderId="1" xfId="3" applyNumberFormat="1" applyFont="1" applyBorder="1" applyAlignment="1">
      <alignment horizontal="center" vertical="center"/>
    </xf>
    <xf numFmtId="176" fontId="8" fillId="0" borderId="1" xfId="3" applyNumberFormat="1" applyFont="1" applyFill="1" applyBorder="1" applyAlignment="1">
      <alignment horizontal="center" vertical="center"/>
    </xf>
    <xf numFmtId="176" fontId="8" fillId="2" borderId="4" xfId="3" applyNumberFormat="1" applyFont="1" applyFill="1" applyBorder="1" applyAlignment="1">
      <alignment horizontal="center" vertical="center"/>
    </xf>
    <xf numFmtId="176" fontId="4" fillId="0" borderId="0" xfId="1" applyNumberFormat="1" applyFont="1" applyAlignment="1">
      <alignment horizontal="center" vertical="center"/>
    </xf>
    <xf numFmtId="176" fontId="1" fillId="0" borderId="0" xfId="1" applyNumberFormat="1" applyFont="1" applyAlignment="1">
      <alignment horizontal="center" vertical="center"/>
    </xf>
    <xf numFmtId="176" fontId="4" fillId="0" borderId="0" xfId="3" applyNumberFormat="1" applyFont="1" applyAlignment="1">
      <alignment horizontal="center" vertical="center"/>
    </xf>
    <xf numFmtId="49" fontId="4" fillId="0" borderId="0" xfId="3" applyNumberFormat="1" applyFont="1" applyAlignment="1">
      <alignment horizontal="center" vertical="center"/>
    </xf>
    <xf numFmtId="176" fontId="6" fillId="0" borderId="0" xfId="0" applyNumberFormat="1" applyFont="1" applyAlignment="1">
      <alignment horizontal="left" vertical="center"/>
    </xf>
    <xf numFmtId="176" fontId="6" fillId="0" borderId="0" xfId="1" applyNumberFormat="1" applyFont="1" applyAlignment="1">
      <alignment horizontal="left" vertical="center"/>
    </xf>
    <xf numFmtId="177" fontId="9" fillId="2" borderId="1" xfId="3" applyNumberFormat="1" applyFont="1" applyFill="1" applyBorder="1" applyAlignment="1">
      <alignment horizontal="center" vertical="center"/>
    </xf>
    <xf numFmtId="177" fontId="9" fillId="0" borderId="1" xfId="3" applyNumberFormat="1" applyFont="1" applyBorder="1" applyAlignment="1">
      <alignment horizontal="center" vertical="center"/>
    </xf>
    <xf numFmtId="0" fontId="6" fillId="0" borderId="1" xfId="3" applyFont="1" applyFill="1" applyBorder="1" applyAlignment="1">
      <alignment horizontal="center" vertical="center"/>
    </xf>
    <xf numFmtId="0" fontId="4" fillId="0" borderId="0" xfId="4" applyFont="1">
      <alignment vertical="center"/>
    </xf>
    <xf numFmtId="0" fontId="6" fillId="0" borderId="1" xfId="3" applyFont="1" applyFill="1" applyBorder="1" applyAlignment="1">
      <alignment horizontal="left"/>
    </xf>
    <xf numFmtId="178" fontId="6" fillId="0" borderId="6" xfId="3" applyNumberFormat="1" applyFont="1" applyBorder="1" applyAlignment="1">
      <alignment horizontal="center" vertical="center"/>
    </xf>
    <xf numFmtId="0" fontId="6" fillId="0" borderId="1" xfId="3" applyFont="1" applyFill="1" applyBorder="1" applyAlignment="1">
      <alignment horizontal="center"/>
    </xf>
    <xf numFmtId="0" fontId="4" fillId="3" borderId="0" xfId="1" applyNumberFormat="1" applyFont="1" applyFill="1">
      <alignment vertical="center"/>
    </xf>
    <xf numFmtId="0" fontId="4" fillId="4" borderId="0" xfId="4" applyFont="1" applyFill="1">
      <alignment vertical="center"/>
    </xf>
    <xf numFmtId="0" fontId="4" fillId="3" borderId="0" xfId="4" applyFont="1" applyFill="1">
      <alignment vertical="center"/>
    </xf>
    <xf numFmtId="0" fontId="4" fillId="6" borderId="0" xfId="4" applyFont="1" applyFill="1">
      <alignment vertical="center"/>
    </xf>
    <xf numFmtId="0" fontId="4" fillId="8" borderId="0" xfId="4" applyFont="1" applyFill="1">
      <alignment vertical="center"/>
    </xf>
    <xf numFmtId="0" fontId="4" fillId="0" borderId="0" xfId="1" applyNumberFormat="1" applyFont="1" applyFill="1" applyBorder="1">
      <alignment vertical="center"/>
    </xf>
    <xf numFmtId="177" fontId="4" fillId="0" borderId="0" xfId="1" applyNumberFormat="1" applyFont="1">
      <alignment vertical="center"/>
    </xf>
    <xf numFmtId="0" fontId="4" fillId="0" borderId="0" xfId="0" applyFont="1" applyAlignment="1">
      <alignment horizontal="center" vertical="center"/>
    </xf>
    <xf numFmtId="0" fontId="4" fillId="0" borderId="0" xfId="1" applyFont="1">
      <alignment vertical="center"/>
    </xf>
    <xf numFmtId="0" fontId="4" fillId="5" borderId="0" xfId="1" applyFont="1" applyFill="1">
      <alignment vertical="center"/>
    </xf>
    <xf numFmtId="0" fontId="4" fillId="7" borderId="0" xfId="1" applyFont="1" applyFill="1">
      <alignment vertical="center"/>
    </xf>
    <xf numFmtId="0" fontId="4" fillId="4" borderId="0" xfId="1" applyFont="1" applyFill="1">
      <alignment vertical="center"/>
    </xf>
    <xf numFmtId="0" fontId="4" fillId="8" borderId="0" xfId="1" applyFont="1" applyFill="1">
      <alignment vertical="center"/>
    </xf>
    <xf numFmtId="0" fontId="18" fillId="0" borderId="0" xfId="2" applyNumberFormat="1" applyFont="1" applyAlignment="1">
      <alignment vertical="center"/>
    </xf>
    <xf numFmtId="0" fontId="8" fillId="0" borderId="0" xfId="0" applyFont="1" applyAlignment="1">
      <alignment vertical="center" wrapText="1"/>
    </xf>
    <xf numFmtId="0" fontId="16" fillId="0" borderId="0" xfId="0" applyFont="1" applyAlignment="1">
      <alignment vertical="center" wrapText="1"/>
    </xf>
    <xf numFmtId="177" fontId="9" fillId="0" borderId="1" xfId="3" applyNumberFormat="1" applyFont="1" applyFill="1" applyBorder="1" applyAlignment="1">
      <alignment horizontal="center" vertical="center"/>
    </xf>
    <xf numFmtId="0" fontId="1" fillId="0" borderId="0" xfId="0" applyFont="1" applyAlignment="1">
      <alignment vertical="center"/>
    </xf>
    <xf numFmtId="0" fontId="7" fillId="0" borderId="1" xfId="3" applyNumberFormat="1" applyFont="1" applyBorder="1" applyAlignment="1">
      <alignment horizontal="center" vertical="center"/>
    </xf>
    <xf numFmtId="0" fontId="7" fillId="0" borderId="1" xfId="3" applyNumberFormat="1" applyFont="1" applyFill="1" applyBorder="1" applyAlignment="1">
      <alignment horizontal="center" vertical="center"/>
    </xf>
    <xf numFmtId="0" fontId="4" fillId="0" borderId="0" xfId="1" applyNumberFormat="1" applyFont="1" applyAlignment="1">
      <alignment horizontal="center" vertical="center"/>
    </xf>
    <xf numFmtId="0" fontId="7" fillId="2" borderId="1" xfId="3" applyNumberFormat="1" applyFont="1" applyFill="1" applyBorder="1" applyAlignment="1">
      <alignment horizontal="center" vertical="center"/>
    </xf>
    <xf numFmtId="0" fontId="7" fillId="2" borderId="3" xfId="3" applyNumberFormat="1" applyFont="1" applyFill="1" applyBorder="1" applyAlignment="1">
      <alignment horizontal="center" vertical="center"/>
    </xf>
    <xf numFmtId="0" fontId="4" fillId="0" borderId="0" xfId="3" applyNumberFormat="1" applyFont="1" applyAlignment="1">
      <alignment horizontal="center" vertical="center"/>
    </xf>
    <xf numFmtId="0" fontId="1" fillId="0" borderId="0" xfId="0" applyNumberFormat="1" applyFont="1" applyAlignment="1">
      <alignment horizontal="center" vertical="center"/>
    </xf>
    <xf numFmtId="0" fontId="1" fillId="0" borderId="0" xfId="1" applyNumberFormat="1" applyFont="1" applyAlignment="1">
      <alignment horizontal="center" vertical="center"/>
    </xf>
    <xf numFmtId="0" fontId="11" fillId="0" borderId="0" xfId="2" applyNumberFormat="1" applyAlignment="1">
      <alignment vertical="center"/>
    </xf>
    <xf numFmtId="0" fontId="11" fillId="0" borderId="0" xfId="2" applyNumberFormat="1" applyFill="1" applyAlignment="1">
      <alignment vertical="center"/>
    </xf>
    <xf numFmtId="0" fontId="6" fillId="0" borderId="0" xfId="1" applyNumberFormat="1" applyFont="1" applyAlignment="1">
      <alignment horizontal="left" vertical="top"/>
    </xf>
    <xf numFmtId="0" fontId="6" fillId="0" borderId="0" xfId="3" applyNumberFormat="1" applyFont="1" applyAlignment="1">
      <alignment horizontal="left" vertical="top"/>
    </xf>
    <xf numFmtId="0" fontId="6" fillId="2" borderId="1" xfId="3" applyNumberFormat="1" applyFont="1" applyFill="1" applyBorder="1" applyAlignment="1">
      <alignment horizontal="left" vertical="top" wrapText="1"/>
    </xf>
    <xf numFmtId="0" fontId="6" fillId="0" borderId="1" xfId="3" applyNumberFormat="1" applyFont="1" applyFill="1" applyBorder="1" applyAlignment="1">
      <alignment horizontal="left" vertical="top"/>
    </xf>
    <xf numFmtId="0" fontId="6" fillId="0" borderId="1" xfId="3" applyNumberFormat="1" applyFont="1" applyBorder="1" applyAlignment="1">
      <alignment horizontal="left" vertical="top"/>
    </xf>
    <xf numFmtId="0" fontId="6" fillId="0" borderId="1" xfId="3" applyNumberFormat="1" applyFont="1" applyFill="1" applyBorder="1" applyAlignment="1">
      <alignment horizontal="left" vertical="top" wrapText="1"/>
    </xf>
    <xf numFmtId="0" fontId="16" fillId="0" borderId="0" xfId="0" applyFont="1" applyAlignment="1">
      <alignment horizontal="center" vertical="center" wrapText="1"/>
    </xf>
    <xf numFmtId="0" fontId="6" fillId="0" borderId="1" xfId="3" applyNumberFormat="1" applyFont="1" applyFill="1" applyBorder="1" applyAlignment="1">
      <alignment horizontal="center" vertical="center" wrapText="1"/>
    </xf>
    <xf numFmtId="176" fontId="21" fillId="0" borderId="1" xfId="3" applyNumberFormat="1" applyFont="1" applyBorder="1" applyAlignment="1">
      <alignment horizontal="center" vertical="center"/>
    </xf>
    <xf numFmtId="0" fontId="13" fillId="0" borderId="0" xfId="0" applyNumberFormat="1" applyFont="1" applyAlignment="1">
      <alignment horizontal="center" vertical="center"/>
    </xf>
    <xf numFmtId="0" fontId="21" fillId="0" borderId="1" xfId="3" applyNumberFormat="1" applyFont="1" applyBorder="1" applyAlignment="1">
      <alignment horizontal="center" vertical="center"/>
    </xf>
    <xf numFmtId="0" fontId="24" fillId="0" borderId="1" xfId="3" applyNumberFormat="1" applyFont="1" applyBorder="1" applyAlignment="1">
      <alignment horizontal="center" vertical="center"/>
    </xf>
    <xf numFmtId="177" fontId="23" fillId="0" borderId="1" xfId="3" applyNumberFormat="1" applyFont="1" applyBorder="1" applyAlignment="1">
      <alignment horizontal="center" vertical="center"/>
    </xf>
    <xf numFmtId="0" fontId="6" fillId="9" borderId="1" xfId="3" applyNumberFormat="1" applyFont="1" applyFill="1" applyBorder="1" applyAlignment="1">
      <alignment horizontal="center" vertical="center"/>
    </xf>
    <xf numFmtId="176" fontId="6" fillId="9" borderId="1" xfId="3" applyNumberFormat="1" applyFont="1" applyFill="1" applyBorder="1" applyAlignment="1">
      <alignment horizontal="center" vertical="center"/>
    </xf>
    <xf numFmtId="0" fontId="1" fillId="9" borderId="1" xfId="3" applyNumberFormat="1" applyFont="1" applyFill="1" applyBorder="1" applyAlignment="1">
      <alignment horizontal="center" vertical="center"/>
    </xf>
    <xf numFmtId="0" fontId="6" fillId="9" borderId="1" xfId="3" applyNumberFormat="1" applyFont="1" applyFill="1" applyBorder="1" applyAlignment="1">
      <alignment horizontal="left" vertical="top"/>
    </xf>
    <xf numFmtId="0" fontId="7" fillId="10" borderId="1" xfId="3" applyNumberFormat="1" applyFont="1" applyFill="1" applyBorder="1" applyAlignment="1">
      <alignment horizontal="center" vertical="center"/>
    </xf>
    <xf numFmtId="176" fontId="21" fillId="10" borderId="1" xfId="3" applyNumberFormat="1" applyFont="1" applyFill="1" applyBorder="1" applyAlignment="1">
      <alignment horizontal="center" vertical="center"/>
    </xf>
    <xf numFmtId="177" fontId="23" fillId="10" borderId="1" xfId="3" applyNumberFormat="1" applyFont="1" applyFill="1" applyBorder="1" applyAlignment="1">
      <alignment horizontal="center" vertical="center"/>
    </xf>
    <xf numFmtId="0" fontId="8" fillId="10" borderId="1" xfId="3" applyNumberFormat="1" applyFont="1" applyFill="1" applyBorder="1" applyAlignment="1">
      <alignment horizontal="center" vertical="center" wrapText="1"/>
    </xf>
    <xf numFmtId="0" fontId="6" fillId="10" borderId="1" xfId="3" applyNumberFormat="1" applyFont="1" applyFill="1" applyBorder="1" applyAlignment="1">
      <alignment horizontal="center" vertical="center" wrapText="1"/>
    </xf>
    <xf numFmtId="0" fontId="6" fillId="10" borderId="1" xfId="3" applyNumberFormat="1" applyFont="1" applyFill="1" applyBorder="1" applyAlignment="1">
      <alignment horizontal="left" vertical="top" wrapText="1"/>
    </xf>
  </cellXfs>
  <cellStyles count="5">
    <cellStyle name="Excel Built-in Normal" xfId="1"/>
    <cellStyle name="ハイパーリンク" xfId="2" builtinId="8"/>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yahoo.jp/X2uaPe" TargetMode="External"/><Relationship Id="rId7" Type="http://schemas.openxmlformats.org/officeDocument/2006/relationships/printerSettings" Target="../printerSettings/printerSettings1.bin"/><Relationship Id="rId2" Type="http://schemas.openxmlformats.org/officeDocument/2006/relationships/hyperlink" Target="http://yahoo.jp/Q2vm0G" TargetMode="External"/><Relationship Id="rId1" Type="http://schemas.openxmlformats.org/officeDocument/2006/relationships/hyperlink" Target="http://yahoo.jp/uTPgJH" TargetMode="External"/><Relationship Id="rId6" Type="http://schemas.openxmlformats.org/officeDocument/2006/relationships/hyperlink" Target="http://yahoo.jp/BNnd-W" TargetMode="External"/><Relationship Id="rId5" Type="http://schemas.openxmlformats.org/officeDocument/2006/relationships/hyperlink" Target="http://yahoo.jp/WSrbUO" TargetMode="External"/><Relationship Id="rId4" Type="http://schemas.openxmlformats.org/officeDocument/2006/relationships/hyperlink" Target="http://yahoo.jp/XYzn27" TargetMode="External"/></Relationships>
</file>

<file path=xl/worksheets/sheet1.xml><?xml version="1.0" encoding="utf-8"?>
<worksheet xmlns="http://schemas.openxmlformats.org/spreadsheetml/2006/main" xmlns:r="http://schemas.openxmlformats.org/officeDocument/2006/relationships">
  <sheetPr>
    <pageSetUpPr fitToPage="1"/>
  </sheetPr>
  <dimension ref="B1:AB191"/>
  <sheetViews>
    <sheetView tabSelected="1" topLeftCell="A2" zoomScale="115" zoomScaleNormal="115" workbookViewId="0">
      <pane xSplit="12" ySplit="2" topLeftCell="M4" activePane="bottomRight" state="frozen"/>
      <selection activeCell="A2" sqref="A2"/>
      <selection pane="topRight" activeCell="M2" sqref="M2"/>
      <selection pane="bottomLeft" activeCell="A4" sqref="A4"/>
      <selection pane="bottomRight" activeCell="E90" sqref="E90"/>
    </sheetView>
  </sheetViews>
  <sheetFormatPr defaultColWidth="9.85546875" defaultRowHeight="18"/>
  <cols>
    <col min="1" max="1" width="2.140625" style="4" customWidth="1"/>
    <col min="2" max="2" width="3.7109375" style="71" customWidth="1"/>
    <col min="3" max="3" width="7" style="38" customWidth="1"/>
    <col min="4" max="4" width="9.28515625" style="5" customWidth="1"/>
    <col min="5" max="5" width="56.42578125" style="6" customWidth="1"/>
    <col min="6" max="6" width="4.140625" style="4" customWidth="1"/>
    <col min="7" max="7" width="17.85546875" style="7" customWidth="1"/>
    <col min="8" max="8" width="7.5703125" style="79" customWidth="1"/>
    <col min="9" max="9" width="8.7109375" style="4" customWidth="1"/>
    <col min="10" max="10" width="6.140625" style="4" customWidth="1"/>
    <col min="11" max="11" width="9.42578125" style="4" customWidth="1"/>
    <col min="12" max="12" width="3.28515625" style="4" customWidth="1"/>
    <col min="13" max="13" width="21.85546875" style="4" customWidth="1"/>
    <col min="14" max="14" width="6.140625" style="4" customWidth="1"/>
    <col min="15" max="15" width="9.7109375" style="4" customWidth="1"/>
    <col min="16" max="16" width="7.28515625" style="4" customWidth="1"/>
    <col min="17" max="17" width="7.85546875" style="4" customWidth="1"/>
    <col min="18" max="18" width="4.140625" style="4" customWidth="1"/>
    <col min="19" max="19" width="8.28515625" style="4" customWidth="1"/>
    <col min="20" max="20" width="4.140625" style="4" customWidth="1"/>
    <col min="21" max="16384" width="9.85546875" style="4"/>
  </cols>
  <sheetData>
    <row r="1" spans="2:22" ht="9.75" customHeight="1"/>
    <row r="2" spans="2:22" s="9" customFormat="1" ht="21.75" customHeight="1">
      <c r="B2" s="8"/>
      <c r="C2" s="39"/>
      <c r="D2" s="8"/>
      <c r="E2" s="10" t="s">
        <v>174</v>
      </c>
      <c r="F2" s="8"/>
      <c r="G2" s="11"/>
      <c r="H2" s="80" t="s">
        <v>323</v>
      </c>
    </row>
    <row r="3" spans="2:22" s="12" customFormat="1" ht="15" customHeight="1">
      <c r="B3" s="92" t="s">
        <v>0</v>
      </c>
      <c r="C3" s="93" t="s">
        <v>9</v>
      </c>
      <c r="D3" s="92" t="s">
        <v>10</v>
      </c>
      <c r="E3" s="94" t="s">
        <v>282</v>
      </c>
      <c r="F3" s="92" t="s">
        <v>11</v>
      </c>
      <c r="G3" s="92" t="s">
        <v>12</v>
      </c>
      <c r="H3" s="95"/>
      <c r="M3" s="58" t="s">
        <v>175</v>
      </c>
    </row>
    <row r="4" spans="2:22" ht="48.75" customHeight="1">
      <c r="B4" s="72">
        <v>1</v>
      </c>
      <c r="C4" s="34"/>
      <c r="D4" s="44">
        <f t="shared" ref="D4:D67" si="0">K4</f>
        <v>0</v>
      </c>
      <c r="E4" s="3" t="s">
        <v>281</v>
      </c>
      <c r="F4" s="13" t="s">
        <v>117</v>
      </c>
      <c r="G4" s="13" t="s">
        <v>117</v>
      </c>
      <c r="H4" s="81" t="s">
        <v>301</v>
      </c>
      <c r="J4" s="4">
        <v>0</v>
      </c>
      <c r="M4" s="77" t="s">
        <v>288</v>
      </c>
      <c r="O4" s="85" t="s">
        <v>283</v>
      </c>
      <c r="P4" s="85"/>
      <c r="Q4" s="85"/>
      <c r="R4" s="85"/>
      <c r="S4" s="85"/>
      <c r="T4" s="85"/>
      <c r="U4" s="85"/>
      <c r="V4" s="85"/>
    </row>
    <row r="5" spans="2:22" ht="21" customHeight="1">
      <c r="B5" s="69">
        <v>2</v>
      </c>
      <c r="C5" s="35">
        <f t="shared" ref="C5:C68" si="1">D5-D4</f>
        <v>0.26</v>
      </c>
      <c r="D5" s="45">
        <f t="shared" si="0"/>
        <v>0.26</v>
      </c>
      <c r="E5" s="15" t="s">
        <v>104</v>
      </c>
      <c r="F5" s="16" t="s">
        <v>15</v>
      </c>
      <c r="G5" s="17" t="s">
        <v>118</v>
      </c>
      <c r="H5" s="82"/>
      <c r="I5" s="18"/>
      <c r="J5" s="4">
        <v>0.26</v>
      </c>
      <c r="K5" s="4">
        <v>0.26</v>
      </c>
      <c r="M5" s="64"/>
      <c r="O5" s="65"/>
      <c r="P5" s="66"/>
      <c r="Q5" s="66"/>
      <c r="R5" s="66"/>
      <c r="S5" s="66"/>
      <c r="T5" s="66"/>
      <c r="U5" s="66"/>
      <c r="V5" s="66"/>
    </row>
    <row r="6" spans="2:22" ht="21" customHeight="1">
      <c r="B6" s="69">
        <f t="shared" ref="B6:B67" si="2">B5+1</f>
        <v>3</v>
      </c>
      <c r="C6" s="35">
        <f t="shared" si="1"/>
        <v>9.9999999999999978E-2</v>
      </c>
      <c r="D6" s="45">
        <f t="shared" si="0"/>
        <v>0.36</v>
      </c>
      <c r="E6" s="15" t="s">
        <v>120</v>
      </c>
      <c r="F6" s="16" t="s">
        <v>15</v>
      </c>
      <c r="G6" s="17" t="s">
        <v>287</v>
      </c>
      <c r="H6" s="83"/>
      <c r="I6" s="18"/>
      <c r="J6" s="4">
        <v>0.1</v>
      </c>
      <c r="K6" s="4">
        <f t="shared" ref="K6:K67" si="3">K5+J6</f>
        <v>0.36</v>
      </c>
      <c r="R6" s="18"/>
      <c r="T6" s="18"/>
    </row>
    <row r="7" spans="2:22" ht="19.5" customHeight="1">
      <c r="B7" s="69">
        <f t="shared" si="2"/>
        <v>4</v>
      </c>
      <c r="C7" s="35">
        <f t="shared" si="1"/>
        <v>23.2</v>
      </c>
      <c r="D7" s="45">
        <f t="shared" si="0"/>
        <v>23.56</v>
      </c>
      <c r="E7" s="14" t="s">
        <v>176</v>
      </c>
      <c r="F7" s="17" t="s">
        <v>15</v>
      </c>
      <c r="G7" s="17" t="s">
        <v>14</v>
      </c>
      <c r="H7" s="83"/>
      <c r="J7" s="18">
        <v>23.2</v>
      </c>
      <c r="K7" s="4">
        <f t="shared" si="3"/>
        <v>23.56</v>
      </c>
      <c r="R7" s="18"/>
      <c r="T7" s="18"/>
    </row>
    <row r="8" spans="2:22" ht="19.5" customHeight="1">
      <c r="B8" s="69">
        <f t="shared" si="2"/>
        <v>5</v>
      </c>
      <c r="C8" s="35">
        <f t="shared" si="1"/>
        <v>0.60000000000000142</v>
      </c>
      <c r="D8" s="45">
        <f t="shared" si="0"/>
        <v>24.16</v>
      </c>
      <c r="E8" s="14" t="s">
        <v>91</v>
      </c>
      <c r="F8" s="17"/>
      <c r="G8" s="17" t="s">
        <v>14</v>
      </c>
      <c r="H8" s="83"/>
      <c r="J8" s="18">
        <v>0.60000000000000009</v>
      </c>
      <c r="K8" s="4">
        <f t="shared" si="3"/>
        <v>24.16</v>
      </c>
      <c r="R8" s="18"/>
      <c r="T8" s="18"/>
    </row>
    <row r="9" spans="2:22" ht="19.5" customHeight="1">
      <c r="B9" s="69">
        <f t="shared" si="2"/>
        <v>6</v>
      </c>
      <c r="C9" s="35">
        <f t="shared" si="1"/>
        <v>1.1999999999999993</v>
      </c>
      <c r="D9" s="45">
        <f t="shared" si="0"/>
        <v>25.36</v>
      </c>
      <c r="E9" s="14" t="s">
        <v>92</v>
      </c>
      <c r="F9" s="17" t="s">
        <v>15</v>
      </c>
      <c r="G9" s="17" t="s">
        <v>79</v>
      </c>
      <c r="H9" s="83"/>
      <c r="J9" s="18">
        <v>1.2</v>
      </c>
      <c r="K9" s="4">
        <f t="shared" si="3"/>
        <v>25.36</v>
      </c>
      <c r="R9" s="18"/>
      <c r="T9" s="18"/>
    </row>
    <row r="10" spans="2:22" ht="19.5" customHeight="1">
      <c r="B10" s="69">
        <f t="shared" si="2"/>
        <v>7</v>
      </c>
      <c r="C10" s="35">
        <f t="shared" si="1"/>
        <v>2.1760000000000019</v>
      </c>
      <c r="D10" s="45">
        <f t="shared" si="0"/>
        <v>27.536000000000001</v>
      </c>
      <c r="E10" s="15" t="s">
        <v>90</v>
      </c>
      <c r="F10" s="17" t="s">
        <v>15</v>
      </c>
      <c r="G10" s="17" t="s">
        <v>16</v>
      </c>
      <c r="H10" s="83"/>
      <c r="J10" s="18">
        <v>2.1760000000000002</v>
      </c>
      <c r="K10" s="4">
        <f t="shared" si="3"/>
        <v>27.536000000000001</v>
      </c>
      <c r="R10" s="18"/>
      <c r="T10" s="18"/>
    </row>
    <row r="11" spans="2:22" ht="19.5" customHeight="1">
      <c r="B11" s="69">
        <f t="shared" si="2"/>
        <v>8</v>
      </c>
      <c r="C11" s="35">
        <f t="shared" si="1"/>
        <v>4.5</v>
      </c>
      <c r="D11" s="45">
        <f t="shared" si="0"/>
        <v>32.036000000000001</v>
      </c>
      <c r="E11" s="14" t="s">
        <v>177</v>
      </c>
      <c r="F11" s="17" t="s">
        <v>15</v>
      </c>
      <c r="G11" s="17" t="s">
        <v>14</v>
      </c>
      <c r="H11" s="83"/>
      <c r="J11" s="18">
        <v>4.5</v>
      </c>
      <c r="K11" s="4">
        <f t="shared" si="3"/>
        <v>32.036000000000001</v>
      </c>
      <c r="R11" s="18"/>
      <c r="T11" s="18"/>
    </row>
    <row r="12" spans="2:22" ht="19.5" customHeight="1">
      <c r="B12" s="69">
        <f t="shared" si="2"/>
        <v>9</v>
      </c>
      <c r="C12" s="35">
        <f t="shared" si="1"/>
        <v>0.79599999999999937</v>
      </c>
      <c r="D12" s="45">
        <f t="shared" si="0"/>
        <v>32.832000000000001</v>
      </c>
      <c r="E12" s="15" t="s">
        <v>93</v>
      </c>
      <c r="F12" s="17" t="s">
        <v>15</v>
      </c>
      <c r="G12" s="17" t="s">
        <v>14</v>
      </c>
      <c r="H12" s="83"/>
      <c r="J12" s="18">
        <v>0.79600000000000004</v>
      </c>
      <c r="K12" s="4">
        <f t="shared" si="3"/>
        <v>32.832000000000001</v>
      </c>
      <c r="R12" s="18"/>
      <c r="T12" s="18"/>
    </row>
    <row r="13" spans="2:22" ht="19.5" customHeight="1">
      <c r="B13" s="69">
        <f t="shared" si="2"/>
        <v>10</v>
      </c>
      <c r="C13" s="35">
        <f t="shared" si="1"/>
        <v>6.4000000000000057E-2</v>
      </c>
      <c r="D13" s="45">
        <f t="shared" si="0"/>
        <v>32.896000000000001</v>
      </c>
      <c r="E13" s="15" t="s">
        <v>90</v>
      </c>
      <c r="F13" s="17" t="s">
        <v>15</v>
      </c>
      <c r="G13" s="17" t="s">
        <v>14</v>
      </c>
      <c r="H13" s="83"/>
      <c r="J13" s="18">
        <v>6.4000000000000001E-2</v>
      </c>
      <c r="K13" s="4">
        <f t="shared" si="3"/>
        <v>32.896000000000001</v>
      </c>
      <c r="R13" s="18"/>
      <c r="T13" s="18"/>
    </row>
    <row r="14" spans="2:22" ht="19.5" customHeight="1">
      <c r="B14" s="69">
        <f t="shared" si="2"/>
        <v>11</v>
      </c>
      <c r="C14" s="35">
        <f t="shared" si="1"/>
        <v>0.42399999999999949</v>
      </c>
      <c r="D14" s="45">
        <f t="shared" si="0"/>
        <v>33.32</v>
      </c>
      <c r="E14" s="14" t="s">
        <v>94</v>
      </c>
      <c r="F14" s="17" t="s">
        <v>15</v>
      </c>
      <c r="G14" s="17" t="s">
        <v>17</v>
      </c>
      <c r="H14" s="83"/>
      <c r="J14" s="18">
        <v>0.42400000000000004</v>
      </c>
      <c r="K14" s="4">
        <f t="shared" si="3"/>
        <v>33.32</v>
      </c>
      <c r="R14" s="18"/>
      <c r="T14" s="18"/>
    </row>
    <row r="15" spans="2:22" ht="19.5" customHeight="1">
      <c r="B15" s="69">
        <f t="shared" si="2"/>
        <v>12</v>
      </c>
      <c r="C15" s="35">
        <f t="shared" si="1"/>
        <v>0.61999999999999744</v>
      </c>
      <c r="D15" s="45">
        <f t="shared" si="0"/>
        <v>33.94</v>
      </c>
      <c r="E15" s="14" t="s">
        <v>178</v>
      </c>
      <c r="F15" s="17" t="s">
        <v>15</v>
      </c>
      <c r="G15" s="17" t="s">
        <v>14</v>
      </c>
      <c r="H15" s="83"/>
      <c r="J15" s="18">
        <v>0.62</v>
      </c>
      <c r="K15" s="4">
        <f t="shared" si="3"/>
        <v>33.94</v>
      </c>
      <c r="R15" s="18"/>
      <c r="T15" s="18"/>
    </row>
    <row r="16" spans="2:22" ht="19.5" customHeight="1">
      <c r="B16" s="69">
        <f t="shared" si="2"/>
        <v>13</v>
      </c>
      <c r="C16" s="35">
        <f t="shared" si="1"/>
        <v>2</v>
      </c>
      <c r="D16" s="45">
        <f t="shared" si="0"/>
        <v>35.94</v>
      </c>
      <c r="E16" s="15" t="s">
        <v>95</v>
      </c>
      <c r="F16" s="16"/>
      <c r="G16" s="16" t="s">
        <v>14</v>
      </c>
      <c r="H16" s="82"/>
      <c r="I16" s="18"/>
      <c r="J16" s="18">
        <v>2</v>
      </c>
      <c r="K16" s="4">
        <f t="shared" si="3"/>
        <v>35.94</v>
      </c>
      <c r="L16" s="18"/>
      <c r="N16" s="18"/>
      <c r="O16" s="18"/>
      <c r="P16" s="18"/>
      <c r="R16" s="18"/>
      <c r="T16" s="18"/>
      <c r="U16" s="18"/>
      <c r="V16" s="18"/>
    </row>
    <row r="17" spans="2:22" ht="19.5" customHeight="1">
      <c r="B17" s="69">
        <f t="shared" si="2"/>
        <v>14</v>
      </c>
      <c r="C17" s="35">
        <f t="shared" si="1"/>
        <v>0.88600000000000279</v>
      </c>
      <c r="D17" s="45">
        <f t="shared" si="0"/>
        <v>36.826000000000001</v>
      </c>
      <c r="E17" s="15" t="s">
        <v>96</v>
      </c>
      <c r="F17" s="16"/>
      <c r="G17" s="16" t="s">
        <v>18</v>
      </c>
      <c r="H17" s="82"/>
      <c r="I17" s="18"/>
      <c r="J17" s="18">
        <v>0.88600000000000001</v>
      </c>
      <c r="K17" s="4">
        <f t="shared" si="3"/>
        <v>36.826000000000001</v>
      </c>
      <c r="L17" s="18"/>
      <c r="N17" s="18"/>
      <c r="O17" s="18"/>
      <c r="P17" s="18"/>
      <c r="R17" s="18"/>
      <c r="T17" s="18"/>
      <c r="U17" s="18"/>
      <c r="V17" s="18"/>
    </row>
    <row r="18" spans="2:22" ht="19.5" customHeight="1">
      <c r="B18" s="69">
        <f t="shared" si="2"/>
        <v>15</v>
      </c>
      <c r="C18" s="35">
        <f t="shared" si="1"/>
        <v>2.2999999999999972</v>
      </c>
      <c r="D18" s="45">
        <f t="shared" si="0"/>
        <v>39.125999999999998</v>
      </c>
      <c r="E18" s="15" t="s">
        <v>97</v>
      </c>
      <c r="F18" s="16" t="s">
        <v>15</v>
      </c>
      <c r="G18" s="16" t="s">
        <v>19</v>
      </c>
      <c r="H18" s="82"/>
      <c r="I18" s="18"/>
      <c r="J18" s="18">
        <v>2.2999999999999998</v>
      </c>
      <c r="K18" s="4">
        <f t="shared" si="3"/>
        <v>39.125999999999998</v>
      </c>
      <c r="L18" s="18"/>
      <c r="N18" s="18"/>
      <c r="O18" s="18"/>
      <c r="P18" s="18"/>
      <c r="R18" s="18"/>
      <c r="T18" s="18"/>
      <c r="U18" s="18"/>
      <c r="V18" s="18"/>
    </row>
    <row r="19" spans="2:22" ht="19.5" customHeight="1">
      <c r="B19" s="69">
        <f t="shared" si="2"/>
        <v>16</v>
      </c>
      <c r="C19" s="35">
        <f t="shared" si="1"/>
        <v>0.58200000000000074</v>
      </c>
      <c r="D19" s="45">
        <f t="shared" si="0"/>
        <v>39.707999999999998</v>
      </c>
      <c r="E19" s="15" t="s">
        <v>179</v>
      </c>
      <c r="F19" s="16" t="s">
        <v>15</v>
      </c>
      <c r="G19" s="16" t="s">
        <v>14</v>
      </c>
      <c r="H19" s="82"/>
      <c r="I19" s="18"/>
      <c r="J19" s="18">
        <v>0.58200000000000007</v>
      </c>
      <c r="K19" s="4">
        <f t="shared" si="3"/>
        <v>39.707999999999998</v>
      </c>
      <c r="L19" s="18"/>
      <c r="N19" s="18"/>
      <c r="O19" s="18"/>
      <c r="P19" s="18"/>
      <c r="R19" s="18"/>
      <c r="T19" s="18"/>
      <c r="U19" s="18"/>
      <c r="V19" s="18"/>
    </row>
    <row r="20" spans="2:22" ht="19.5" customHeight="1">
      <c r="B20" s="69">
        <f t="shared" si="2"/>
        <v>17</v>
      </c>
      <c r="C20" s="35">
        <f t="shared" si="1"/>
        <v>0.13400000000000034</v>
      </c>
      <c r="D20" s="45">
        <f t="shared" si="0"/>
        <v>39.841999999999999</v>
      </c>
      <c r="E20" s="15" t="s">
        <v>98</v>
      </c>
      <c r="F20" s="19"/>
      <c r="G20" s="16" t="s">
        <v>20</v>
      </c>
      <c r="H20" s="82"/>
      <c r="I20" s="18"/>
      <c r="J20" s="18">
        <v>0.13400000000000001</v>
      </c>
      <c r="K20" s="4">
        <f t="shared" si="3"/>
        <v>39.841999999999999</v>
      </c>
      <c r="L20" s="18"/>
      <c r="N20" s="18"/>
      <c r="O20" s="18"/>
      <c r="P20" s="18"/>
      <c r="R20" s="18"/>
      <c r="T20" s="18"/>
      <c r="U20" s="18"/>
      <c r="V20" s="18"/>
    </row>
    <row r="21" spans="2:22" ht="19.5" customHeight="1">
      <c r="B21" s="69">
        <f t="shared" si="2"/>
        <v>18</v>
      </c>
      <c r="C21" s="35">
        <f t="shared" si="1"/>
        <v>1.6000000000000014</v>
      </c>
      <c r="D21" s="45">
        <f t="shared" si="0"/>
        <v>41.442</v>
      </c>
      <c r="E21" s="15" t="s">
        <v>99</v>
      </c>
      <c r="F21" s="16" t="s">
        <v>15</v>
      </c>
      <c r="G21" s="16" t="s">
        <v>180</v>
      </c>
      <c r="H21" s="82"/>
      <c r="I21" s="18"/>
      <c r="J21" s="18">
        <v>1.6</v>
      </c>
      <c r="K21" s="4">
        <f t="shared" si="3"/>
        <v>41.442</v>
      </c>
      <c r="L21" s="18"/>
      <c r="N21" s="18"/>
      <c r="O21" s="18"/>
      <c r="P21" s="18"/>
      <c r="R21" s="18"/>
      <c r="T21" s="18"/>
      <c r="U21" s="18"/>
      <c r="V21" s="18"/>
    </row>
    <row r="22" spans="2:22" ht="19.5" customHeight="1">
      <c r="B22" s="69">
        <f t="shared" si="2"/>
        <v>19</v>
      </c>
      <c r="C22" s="35">
        <f t="shared" si="1"/>
        <v>1.7999999999999972</v>
      </c>
      <c r="D22" s="45">
        <f t="shared" si="0"/>
        <v>43.241999999999997</v>
      </c>
      <c r="E22" s="15" t="s">
        <v>181</v>
      </c>
      <c r="F22" s="19" t="s">
        <v>15</v>
      </c>
      <c r="G22" s="16" t="s">
        <v>21</v>
      </c>
      <c r="H22" s="82"/>
      <c r="I22" s="18"/>
      <c r="J22" s="18">
        <v>1.8</v>
      </c>
      <c r="K22" s="4">
        <f t="shared" si="3"/>
        <v>43.241999999999997</v>
      </c>
      <c r="L22" s="18"/>
      <c r="N22" s="18"/>
      <c r="O22" s="18"/>
      <c r="P22" s="18"/>
      <c r="R22" s="18"/>
      <c r="T22" s="18"/>
      <c r="U22" s="18"/>
      <c r="V22" s="18"/>
    </row>
    <row r="23" spans="2:22" ht="39.75" customHeight="1">
      <c r="B23" s="69">
        <f t="shared" si="2"/>
        <v>20</v>
      </c>
      <c r="C23" s="35">
        <f t="shared" si="1"/>
        <v>0.79999999999999716</v>
      </c>
      <c r="D23" s="45">
        <f t="shared" si="0"/>
        <v>44.041999999999994</v>
      </c>
      <c r="E23" s="20" t="s">
        <v>311</v>
      </c>
      <c r="F23" s="16"/>
      <c r="G23" s="16" t="s">
        <v>80</v>
      </c>
      <c r="H23" s="82"/>
      <c r="I23" s="18"/>
      <c r="J23" s="18">
        <v>0.8</v>
      </c>
      <c r="K23" s="4">
        <f t="shared" si="3"/>
        <v>44.041999999999994</v>
      </c>
      <c r="L23" s="18"/>
      <c r="N23" s="18"/>
      <c r="O23" s="18"/>
      <c r="P23" s="18"/>
      <c r="R23" s="18"/>
      <c r="T23" s="18"/>
      <c r="U23" s="18"/>
      <c r="V23" s="18"/>
    </row>
    <row r="24" spans="2:22" ht="19.5" customHeight="1">
      <c r="B24" s="69">
        <f t="shared" si="2"/>
        <v>21</v>
      </c>
      <c r="C24" s="35">
        <f t="shared" si="1"/>
        <v>2.1000000000000014</v>
      </c>
      <c r="D24" s="45">
        <f t="shared" si="0"/>
        <v>46.141999999999996</v>
      </c>
      <c r="E24" s="15" t="s">
        <v>121</v>
      </c>
      <c r="F24" s="16" t="s">
        <v>15</v>
      </c>
      <c r="G24" s="16" t="s">
        <v>22</v>
      </c>
      <c r="H24" s="82"/>
      <c r="I24" s="18"/>
      <c r="J24" s="18">
        <v>2.1</v>
      </c>
      <c r="K24" s="4">
        <f t="shared" si="3"/>
        <v>46.141999999999996</v>
      </c>
      <c r="L24" s="18"/>
      <c r="N24" s="18"/>
      <c r="O24" s="18"/>
      <c r="P24" s="18"/>
      <c r="R24" s="18"/>
      <c r="T24" s="18"/>
      <c r="U24" s="18"/>
      <c r="V24" s="18"/>
    </row>
    <row r="25" spans="2:22" ht="33" customHeight="1">
      <c r="B25" s="72">
        <f t="shared" si="2"/>
        <v>22</v>
      </c>
      <c r="C25" s="34">
        <f t="shared" si="1"/>
        <v>5.2000000000000028</v>
      </c>
      <c r="D25" s="44">
        <f t="shared" si="0"/>
        <v>51.341999999999999</v>
      </c>
      <c r="E25" s="3" t="s">
        <v>284</v>
      </c>
      <c r="F25" s="13"/>
      <c r="G25" s="21" t="s">
        <v>119</v>
      </c>
      <c r="H25" s="81" t="s">
        <v>300</v>
      </c>
      <c r="I25" s="18"/>
      <c r="J25" s="18">
        <v>5.2</v>
      </c>
      <c r="K25" s="4">
        <f t="shared" si="3"/>
        <v>51.341999999999999</v>
      </c>
      <c r="L25" s="22"/>
      <c r="M25" s="18" t="str">
        <f>L177</f>
        <v xml:space="preserve">       1      51km         06/04 07:30               06/04 09:33        </v>
      </c>
      <c r="N25" s="18"/>
      <c r="O25" s="18"/>
      <c r="P25" s="18"/>
      <c r="R25" s="18"/>
      <c r="T25" s="18"/>
      <c r="U25" s="18"/>
      <c r="V25" s="18"/>
    </row>
    <row r="26" spans="2:22" ht="19.5" customHeight="1">
      <c r="B26" s="69">
        <f t="shared" si="2"/>
        <v>23</v>
      </c>
      <c r="C26" s="35">
        <f t="shared" si="1"/>
        <v>0.8370000000000033</v>
      </c>
      <c r="D26" s="45">
        <f t="shared" si="0"/>
        <v>52.179000000000002</v>
      </c>
      <c r="E26" s="15" t="s">
        <v>182</v>
      </c>
      <c r="F26" s="19" t="s">
        <v>15</v>
      </c>
      <c r="G26" s="16" t="s">
        <v>21</v>
      </c>
      <c r="H26" s="82"/>
      <c r="I26" s="18"/>
      <c r="J26" s="18">
        <v>0.83699999999999986</v>
      </c>
      <c r="K26" s="4">
        <f t="shared" si="3"/>
        <v>52.179000000000002</v>
      </c>
      <c r="L26" s="18"/>
      <c r="M26" s="78" t="s">
        <v>289</v>
      </c>
      <c r="N26" s="18"/>
      <c r="O26" s="18"/>
      <c r="P26" s="18"/>
      <c r="R26" s="18"/>
      <c r="T26" s="18"/>
      <c r="U26" s="18"/>
      <c r="V26" s="18"/>
    </row>
    <row r="27" spans="2:22" ht="19.5" customHeight="1">
      <c r="B27" s="69">
        <f t="shared" si="2"/>
        <v>24</v>
      </c>
      <c r="C27" s="35">
        <f t="shared" si="1"/>
        <v>0.97399999999999665</v>
      </c>
      <c r="D27" s="45">
        <f t="shared" si="0"/>
        <v>53.152999999999999</v>
      </c>
      <c r="E27" s="15" t="s">
        <v>183</v>
      </c>
      <c r="F27" s="16" t="s">
        <v>15</v>
      </c>
      <c r="G27" s="17" t="s">
        <v>21</v>
      </c>
      <c r="H27" s="83"/>
      <c r="I27" s="57">
        <f>J26+J27</f>
        <v>1.8109999999999999</v>
      </c>
      <c r="J27" s="18">
        <v>0.97400000000000009</v>
      </c>
      <c r="K27" s="4">
        <f t="shared" si="3"/>
        <v>53.152999999999999</v>
      </c>
      <c r="O27" s="18"/>
      <c r="R27" s="18"/>
      <c r="T27" s="18"/>
    </row>
    <row r="28" spans="2:22" ht="19.5" customHeight="1">
      <c r="B28" s="69">
        <f t="shared" si="2"/>
        <v>25</v>
      </c>
      <c r="C28" s="35">
        <f t="shared" si="1"/>
        <v>0.20600000000000307</v>
      </c>
      <c r="D28" s="45">
        <f t="shared" si="0"/>
        <v>53.359000000000002</v>
      </c>
      <c r="E28" s="15" t="s">
        <v>184</v>
      </c>
      <c r="F28" s="16" t="s">
        <v>15</v>
      </c>
      <c r="G28" s="17" t="s">
        <v>23</v>
      </c>
      <c r="H28" s="83"/>
      <c r="I28" s="57">
        <f>I27+J28</f>
        <v>2.0169999999999999</v>
      </c>
      <c r="J28" s="18">
        <v>0.20600000000000002</v>
      </c>
      <c r="K28" s="4">
        <f t="shared" si="3"/>
        <v>53.359000000000002</v>
      </c>
      <c r="O28" s="18"/>
      <c r="R28" s="18"/>
      <c r="T28" s="18"/>
    </row>
    <row r="29" spans="2:22" ht="19.5" customHeight="1">
      <c r="B29" s="69">
        <f t="shared" si="2"/>
        <v>26</v>
      </c>
      <c r="C29" s="35">
        <f t="shared" si="1"/>
        <v>0.37400000000000233</v>
      </c>
      <c r="D29" s="45">
        <f t="shared" si="0"/>
        <v>53.733000000000004</v>
      </c>
      <c r="E29" s="15" t="s">
        <v>185</v>
      </c>
      <c r="F29" s="16"/>
      <c r="G29" s="17" t="s">
        <v>23</v>
      </c>
      <c r="H29" s="83"/>
      <c r="I29" s="57">
        <f>I28+J29</f>
        <v>2.391</v>
      </c>
      <c r="J29" s="18">
        <v>0.374</v>
      </c>
      <c r="K29" s="4">
        <f t="shared" si="3"/>
        <v>53.733000000000004</v>
      </c>
      <c r="O29" s="18"/>
      <c r="R29" s="18"/>
      <c r="T29" s="18"/>
    </row>
    <row r="30" spans="2:22" ht="19.5" customHeight="1">
      <c r="B30" s="69">
        <f t="shared" si="2"/>
        <v>27</v>
      </c>
      <c r="C30" s="35">
        <f t="shared" si="1"/>
        <v>2.1000000000000014</v>
      </c>
      <c r="D30" s="45">
        <f t="shared" si="0"/>
        <v>55.833000000000006</v>
      </c>
      <c r="E30" s="15" t="s">
        <v>186</v>
      </c>
      <c r="F30" s="16" t="s">
        <v>15</v>
      </c>
      <c r="G30" s="17" t="s">
        <v>24</v>
      </c>
      <c r="H30" s="83"/>
      <c r="I30" s="57">
        <f t="shared" ref="I30:I53" si="4">I29+J30</f>
        <v>4.4909999999999997</v>
      </c>
      <c r="J30" s="18">
        <v>2.1</v>
      </c>
      <c r="K30" s="4">
        <f t="shared" si="3"/>
        <v>55.833000000000006</v>
      </c>
      <c r="O30" s="18"/>
      <c r="R30" s="18"/>
      <c r="T30" s="18"/>
    </row>
    <row r="31" spans="2:22" ht="19.5" customHeight="1">
      <c r="B31" s="69">
        <f t="shared" si="2"/>
        <v>28</v>
      </c>
      <c r="C31" s="35">
        <f t="shared" si="1"/>
        <v>4.7000000000000028</v>
      </c>
      <c r="D31" s="45">
        <f t="shared" si="0"/>
        <v>60.533000000000008</v>
      </c>
      <c r="E31" s="14" t="s">
        <v>187</v>
      </c>
      <c r="F31" s="17" t="s">
        <v>15</v>
      </c>
      <c r="G31" s="17" t="s">
        <v>25</v>
      </c>
      <c r="H31" s="83"/>
      <c r="I31" s="57">
        <f t="shared" si="4"/>
        <v>9.1909999999999989</v>
      </c>
      <c r="J31" s="18">
        <v>4.7</v>
      </c>
      <c r="K31" s="4">
        <f t="shared" si="3"/>
        <v>60.533000000000008</v>
      </c>
      <c r="O31" s="18"/>
      <c r="R31" s="18"/>
      <c r="T31" s="18"/>
    </row>
    <row r="32" spans="2:22" ht="19.5" customHeight="1">
      <c r="B32" s="69">
        <f t="shared" si="2"/>
        <v>29</v>
      </c>
      <c r="C32" s="35">
        <f t="shared" si="1"/>
        <v>1.2000000000000028</v>
      </c>
      <c r="D32" s="45">
        <f t="shared" si="0"/>
        <v>61.733000000000011</v>
      </c>
      <c r="E32" s="14" t="s">
        <v>188</v>
      </c>
      <c r="F32" s="17" t="s">
        <v>15</v>
      </c>
      <c r="G32" s="17" t="s">
        <v>14</v>
      </c>
      <c r="H32" s="82"/>
      <c r="I32" s="57">
        <f t="shared" si="4"/>
        <v>10.390999999999998</v>
      </c>
      <c r="J32" s="18">
        <v>1.2</v>
      </c>
      <c r="K32" s="4">
        <f t="shared" si="3"/>
        <v>61.733000000000011</v>
      </c>
      <c r="O32" s="18"/>
      <c r="R32" s="18"/>
      <c r="T32" s="18"/>
    </row>
    <row r="33" spans="2:20" ht="19.5" customHeight="1">
      <c r="B33" s="69">
        <f t="shared" si="2"/>
        <v>30</v>
      </c>
      <c r="C33" s="35">
        <f t="shared" si="1"/>
        <v>1.7000000000000028</v>
      </c>
      <c r="D33" s="45">
        <f t="shared" si="0"/>
        <v>63.433000000000014</v>
      </c>
      <c r="E33" s="15" t="s">
        <v>122</v>
      </c>
      <c r="F33" s="19" t="s">
        <v>15</v>
      </c>
      <c r="G33" s="17" t="s">
        <v>81</v>
      </c>
      <c r="H33" s="83"/>
      <c r="I33" s="57">
        <f t="shared" si="4"/>
        <v>12.090999999999998</v>
      </c>
      <c r="J33" s="18">
        <v>1.7000000000000002</v>
      </c>
      <c r="K33" s="4">
        <f t="shared" si="3"/>
        <v>63.433000000000014</v>
      </c>
      <c r="O33" s="18"/>
      <c r="R33" s="18"/>
      <c r="T33" s="18"/>
    </row>
    <row r="34" spans="2:20" ht="19.5" customHeight="1">
      <c r="B34" s="69">
        <f t="shared" si="2"/>
        <v>31</v>
      </c>
      <c r="C34" s="35">
        <f t="shared" si="1"/>
        <v>1.8999999999999986</v>
      </c>
      <c r="D34" s="45">
        <f t="shared" si="0"/>
        <v>65.333000000000013</v>
      </c>
      <c r="E34" s="15" t="s">
        <v>189</v>
      </c>
      <c r="F34" s="16" t="s">
        <v>15</v>
      </c>
      <c r="G34" s="17" t="s">
        <v>26</v>
      </c>
      <c r="H34" s="83"/>
      <c r="I34" s="57">
        <f t="shared" si="4"/>
        <v>13.990999999999998</v>
      </c>
      <c r="J34" s="18">
        <f>2.1-0.2</f>
        <v>1.9000000000000001</v>
      </c>
      <c r="K34" s="4">
        <f t="shared" si="3"/>
        <v>65.333000000000013</v>
      </c>
      <c r="O34" s="18"/>
      <c r="R34" s="18"/>
      <c r="T34" s="18"/>
    </row>
    <row r="35" spans="2:20" ht="19.5" customHeight="1">
      <c r="B35" s="69">
        <f t="shared" si="2"/>
        <v>32</v>
      </c>
      <c r="C35" s="35">
        <f t="shared" si="1"/>
        <v>2.2000000000000028</v>
      </c>
      <c r="D35" s="45">
        <f t="shared" si="0"/>
        <v>67.533000000000015</v>
      </c>
      <c r="E35" s="14" t="s">
        <v>190</v>
      </c>
      <c r="F35" s="16" t="s">
        <v>15</v>
      </c>
      <c r="G35" s="17" t="s">
        <v>14</v>
      </c>
      <c r="H35" s="83"/>
      <c r="I35" s="57">
        <f t="shared" si="4"/>
        <v>16.190999999999999</v>
      </c>
      <c r="J35" s="18">
        <v>2.2000000000000002</v>
      </c>
      <c r="K35" s="4">
        <f t="shared" si="3"/>
        <v>67.533000000000015</v>
      </c>
      <c r="O35" s="18"/>
      <c r="R35" s="18"/>
      <c r="T35" s="18"/>
    </row>
    <row r="36" spans="2:20" ht="19.5" customHeight="1">
      <c r="B36" s="69">
        <f t="shared" si="2"/>
        <v>33</v>
      </c>
      <c r="C36" s="35">
        <f t="shared" si="1"/>
        <v>0.39700000000000557</v>
      </c>
      <c r="D36" s="45">
        <f t="shared" si="0"/>
        <v>67.930000000000021</v>
      </c>
      <c r="E36" s="14" t="s">
        <v>100</v>
      </c>
      <c r="F36" s="16" t="s">
        <v>15</v>
      </c>
      <c r="G36" s="17" t="s">
        <v>27</v>
      </c>
      <c r="H36" s="83"/>
      <c r="I36" s="57">
        <f t="shared" si="4"/>
        <v>16.587999999999997</v>
      </c>
      <c r="J36" s="18">
        <v>0.39700000000000002</v>
      </c>
      <c r="K36" s="4">
        <f t="shared" si="3"/>
        <v>67.930000000000021</v>
      </c>
      <c r="O36" s="18"/>
      <c r="R36" s="18"/>
      <c r="T36" s="18"/>
    </row>
    <row r="37" spans="2:20" ht="19.5" customHeight="1">
      <c r="B37" s="69">
        <f t="shared" si="2"/>
        <v>34</v>
      </c>
      <c r="C37" s="35">
        <f t="shared" si="1"/>
        <v>0.23300000000000409</v>
      </c>
      <c r="D37" s="45">
        <f t="shared" si="0"/>
        <v>68.163000000000025</v>
      </c>
      <c r="E37" s="15" t="s">
        <v>191</v>
      </c>
      <c r="F37" s="16" t="s">
        <v>15</v>
      </c>
      <c r="G37" s="16" t="s">
        <v>14</v>
      </c>
      <c r="H37" s="82"/>
      <c r="I37" s="57">
        <f t="shared" si="4"/>
        <v>16.820999999999998</v>
      </c>
      <c r="J37" s="18">
        <v>0.23300000000000001</v>
      </c>
      <c r="K37" s="4">
        <f t="shared" si="3"/>
        <v>68.163000000000025</v>
      </c>
      <c r="O37" s="18"/>
      <c r="R37" s="18"/>
      <c r="T37" s="18"/>
    </row>
    <row r="38" spans="2:20" ht="19.5" customHeight="1">
      <c r="B38" s="69">
        <f t="shared" si="2"/>
        <v>35</v>
      </c>
      <c r="C38" s="35">
        <f t="shared" si="1"/>
        <v>4</v>
      </c>
      <c r="D38" s="45">
        <f t="shared" si="0"/>
        <v>72.163000000000025</v>
      </c>
      <c r="E38" s="15" t="s">
        <v>101</v>
      </c>
      <c r="F38" s="16" t="s">
        <v>15</v>
      </c>
      <c r="G38" s="16" t="s">
        <v>28</v>
      </c>
      <c r="H38" s="82"/>
      <c r="I38" s="57">
        <f t="shared" si="4"/>
        <v>20.820999999999998</v>
      </c>
      <c r="J38" s="18">
        <v>4</v>
      </c>
      <c r="K38" s="4">
        <f t="shared" si="3"/>
        <v>72.163000000000025</v>
      </c>
      <c r="O38" s="18"/>
      <c r="R38" s="18"/>
      <c r="T38" s="18"/>
    </row>
    <row r="39" spans="2:20" ht="19.5" customHeight="1">
      <c r="B39" s="69">
        <f t="shared" si="2"/>
        <v>36</v>
      </c>
      <c r="C39" s="35">
        <f t="shared" ref="C39" si="5">D39-D38</f>
        <v>7.7999999999999972</v>
      </c>
      <c r="D39" s="45">
        <f t="shared" ref="D39" si="6">K39</f>
        <v>79.963000000000022</v>
      </c>
      <c r="E39" s="15" t="s">
        <v>192</v>
      </c>
      <c r="F39" s="16" t="s">
        <v>15</v>
      </c>
      <c r="G39" s="16" t="s">
        <v>29</v>
      </c>
      <c r="H39" s="82"/>
      <c r="I39" s="57">
        <f t="shared" si="4"/>
        <v>28.620999999999999</v>
      </c>
      <c r="J39" s="18">
        <v>7.8</v>
      </c>
      <c r="K39" s="4">
        <f t="shared" si="3"/>
        <v>79.963000000000022</v>
      </c>
      <c r="O39" s="18"/>
      <c r="R39" s="18"/>
      <c r="T39" s="18"/>
    </row>
    <row r="40" spans="2:20" ht="19.5" customHeight="1">
      <c r="B40" s="69">
        <f t="shared" si="2"/>
        <v>37</v>
      </c>
      <c r="C40" s="35">
        <f t="shared" si="1"/>
        <v>3.9000000000000057</v>
      </c>
      <c r="D40" s="45">
        <f t="shared" si="0"/>
        <v>83.863000000000028</v>
      </c>
      <c r="E40" s="15" t="s">
        <v>193</v>
      </c>
      <c r="F40" s="16" t="s">
        <v>15</v>
      </c>
      <c r="G40" s="16" t="s">
        <v>29</v>
      </c>
      <c r="H40" s="82"/>
      <c r="I40" s="57">
        <f t="shared" si="4"/>
        <v>32.521000000000001</v>
      </c>
      <c r="J40" s="18">
        <v>3.9</v>
      </c>
      <c r="K40" s="4">
        <f t="shared" si="3"/>
        <v>83.863000000000028</v>
      </c>
      <c r="O40" s="18"/>
      <c r="R40" s="18"/>
      <c r="T40" s="18"/>
    </row>
    <row r="41" spans="2:20" ht="19.5" customHeight="1">
      <c r="B41" s="69">
        <f t="shared" si="2"/>
        <v>38</v>
      </c>
      <c r="C41" s="35">
        <f t="shared" si="1"/>
        <v>0.87900000000000489</v>
      </c>
      <c r="D41" s="45">
        <f t="shared" si="0"/>
        <v>84.742000000000033</v>
      </c>
      <c r="E41" s="15" t="s">
        <v>194</v>
      </c>
      <c r="F41" s="16" t="s">
        <v>15</v>
      </c>
      <c r="G41" s="16" t="s">
        <v>29</v>
      </c>
      <c r="H41" s="82"/>
      <c r="I41" s="57">
        <f t="shared" si="4"/>
        <v>33.4</v>
      </c>
      <c r="J41" s="18">
        <v>0.879</v>
      </c>
      <c r="K41" s="4">
        <f t="shared" si="3"/>
        <v>84.742000000000033</v>
      </c>
      <c r="O41" s="18"/>
      <c r="R41" s="18"/>
      <c r="T41" s="18"/>
    </row>
    <row r="42" spans="2:20" ht="19.5" customHeight="1">
      <c r="B42" s="69">
        <f t="shared" si="2"/>
        <v>39</v>
      </c>
      <c r="C42" s="35">
        <f t="shared" si="1"/>
        <v>0.78000000000000114</v>
      </c>
      <c r="D42" s="45">
        <f t="shared" si="0"/>
        <v>85.522000000000034</v>
      </c>
      <c r="E42" s="15" t="s">
        <v>195</v>
      </c>
      <c r="F42" s="16"/>
      <c r="G42" s="16" t="s">
        <v>30</v>
      </c>
      <c r="H42" s="82"/>
      <c r="I42" s="57">
        <f t="shared" si="4"/>
        <v>34.18</v>
      </c>
      <c r="J42" s="18">
        <v>0.78</v>
      </c>
      <c r="K42" s="4">
        <f t="shared" si="3"/>
        <v>85.522000000000034</v>
      </c>
      <c r="O42" s="18"/>
      <c r="R42" s="18"/>
      <c r="T42" s="18"/>
    </row>
    <row r="43" spans="2:20" ht="19.5" customHeight="1">
      <c r="B43" s="69">
        <f t="shared" si="2"/>
        <v>40</v>
      </c>
      <c r="C43" s="35">
        <f t="shared" si="1"/>
        <v>1.2000000000000028</v>
      </c>
      <c r="D43" s="45">
        <f t="shared" si="0"/>
        <v>86.722000000000037</v>
      </c>
      <c r="E43" s="15" t="s">
        <v>265</v>
      </c>
      <c r="F43" s="16"/>
      <c r="G43" s="16" t="s">
        <v>14</v>
      </c>
      <c r="H43" s="82"/>
      <c r="I43" s="57">
        <f t="shared" si="4"/>
        <v>35.380000000000003</v>
      </c>
      <c r="J43" s="18">
        <v>1.2</v>
      </c>
      <c r="K43" s="4">
        <f t="shared" si="3"/>
        <v>86.722000000000037</v>
      </c>
      <c r="O43" s="18"/>
      <c r="R43" s="18"/>
      <c r="T43" s="18"/>
    </row>
    <row r="44" spans="2:20" ht="19.5" customHeight="1">
      <c r="B44" s="69">
        <f t="shared" si="2"/>
        <v>41</v>
      </c>
      <c r="C44" s="35">
        <f t="shared" ref="C44" si="7">D44-D43</f>
        <v>4</v>
      </c>
      <c r="D44" s="45">
        <f t="shared" ref="D44" si="8">K44</f>
        <v>90.722000000000037</v>
      </c>
      <c r="E44" s="15" t="s">
        <v>290</v>
      </c>
      <c r="F44" s="16" t="s">
        <v>15</v>
      </c>
      <c r="G44" s="16" t="s">
        <v>82</v>
      </c>
      <c r="H44" s="82"/>
      <c r="I44" s="57">
        <f t="shared" si="4"/>
        <v>39.380000000000003</v>
      </c>
      <c r="J44" s="18">
        <v>4</v>
      </c>
      <c r="K44" s="4">
        <f t="shared" si="3"/>
        <v>90.722000000000037</v>
      </c>
      <c r="R44" s="18"/>
      <c r="T44" s="18"/>
    </row>
    <row r="45" spans="2:20" ht="19.5" customHeight="1">
      <c r="B45" s="69">
        <f t="shared" si="2"/>
        <v>42</v>
      </c>
      <c r="C45" s="35">
        <f t="shared" si="1"/>
        <v>8.5999999999999943</v>
      </c>
      <c r="D45" s="45">
        <f t="shared" si="0"/>
        <v>99.322000000000031</v>
      </c>
      <c r="E45" s="15" t="s">
        <v>196</v>
      </c>
      <c r="F45" s="16" t="s">
        <v>15</v>
      </c>
      <c r="G45" s="16" t="s">
        <v>31</v>
      </c>
      <c r="H45" s="82"/>
      <c r="I45" s="57">
        <f t="shared" si="4"/>
        <v>47.980000000000004</v>
      </c>
      <c r="J45" s="18">
        <v>8.6</v>
      </c>
      <c r="K45" s="4">
        <f t="shared" si="3"/>
        <v>99.322000000000031</v>
      </c>
      <c r="Q45" s="18"/>
      <c r="R45" s="18"/>
      <c r="T45" s="18"/>
    </row>
    <row r="46" spans="2:20" ht="19.5" customHeight="1">
      <c r="B46" s="69">
        <f t="shared" si="2"/>
        <v>43</v>
      </c>
      <c r="C46" s="35">
        <f t="shared" si="1"/>
        <v>2.4000000000000057</v>
      </c>
      <c r="D46" s="45">
        <f t="shared" si="0"/>
        <v>101.72200000000004</v>
      </c>
      <c r="E46" s="15" t="s">
        <v>197</v>
      </c>
      <c r="F46" s="16" t="s">
        <v>15</v>
      </c>
      <c r="G46" s="16" t="s">
        <v>31</v>
      </c>
      <c r="H46" s="82"/>
      <c r="I46" s="57">
        <f t="shared" si="4"/>
        <v>50.38</v>
      </c>
      <c r="J46" s="18">
        <v>2.4</v>
      </c>
      <c r="K46" s="4">
        <f t="shared" si="3"/>
        <v>101.72200000000004</v>
      </c>
      <c r="Q46" s="18"/>
      <c r="R46" s="18"/>
      <c r="T46" s="18"/>
    </row>
    <row r="47" spans="2:20" ht="19.5" customHeight="1">
      <c r="B47" s="69">
        <f t="shared" si="2"/>
        <v>44</v>
      </c>
      <c r="C47" s="35">
        <f t="shared" si="1"/>
        <v>2.2000000000000028</v>
      </c>
      <c r="D47" s="45">
        <f t="shared" si="0"/>
        <v>103.92200000000004</v>
      </c>
      <c r="E47" s="15" t="s">
        <v>198</v>
      </c>
      <c r="F47" s="16" t="s">
        <v>15</v>
      </c>
      <c r="G47" s="16" t="s">
        <v>32</v>
      </c>
      <c r="H47" s="82"/>
      <c r="I47" s="57">
        <f t="shared" si="4"/>
        <v>52.580000000000005</v>
      </c>
      <c r="J47" s="18">
        <v>2.2000000000000002</v>
      </c>
      <c r="K47" s="4">
        <f t="shared" si="3"/>
        <v>103.92200000000004</v>
      </c>
      <c r="O47" s="18"/>
      <c r="Q47" s="18"/>
      <c r="R47" s="18"/>
      <c r="T47" s="18"/>
    </row>
    <row r="48" spans="2:20" ht="19.5" customHeight="1">
      <c r="B48" s="69">
        <f t="shared" si="2"/>
        <v>45</v>
      </c>
      <c r="C48" s="35">
        <f t="shared" si="1"/>
        <v>1.5</v>
      </c>
      <c r="D48" s="45">
        <f t="shared" si="0"/>
        <v>105.42200000000004</v>
      </c>
      <c r="E48" s="15" t="s">
        <v>199</v>
      </c>
      <c r="F48" s="16" t="s">
        <v>15</v>
      </c>
      <c r="G48" s="16" t="s">
        <v>33</v>
      </c>
      <c r="H48" s="82"/>
      <c r="I48" s="57">
        <f t="shared" si="4"/>
        <v>54.080000000000005</v>
      </c>
      <c r="J48" s="18">
        <v>1.5</v>
      </c>
      <c r="K48" s="4">
        <f t="shared" si="3"/>
        <v>105.42200000000004</v>
      </c>
      <c r="O48" s="18"/>
      <c r="Q48" s="18"/>
      <c r="R48" s="18"/>
      <c r="T48" s="18"/>
    </row>
    <row r="49" spans="2:20" ht="19.5" customHeight="1">
      <c r="B49" s="69">
        <f t="shared" si="2"/>
        <v>46</v>
      </c>
      <c r="C49" s="35">
        <f t="shared" si="1"/>
        <v>0.28000000000000114</v>
      </c>
      <c r="D49" s="45">
        <f t="shared" si="0"/>
        <v>105.70200000000004</v>
      </c>
      <c r="E49" s="15" t="s">
        <v>200</v>
      </c>
      <c r="F49" s="16" t="s">
        <v>15</v>
      </c>
      <c r="G49" s="16" t="s">
        <v>33</v>
      </c>
      <c r="H49" s="82"/>
      <c r="I49" s="57">
        <f t="shared" si="4"/>
        <v>54.360000000000007</v>
      </c>
      <c r="J49" s="18">
        <v>0.28000000000000003</v>
      </c>
      <c r="K49" s="4">
        <f t="shared" si="3"/>
        <v>105.70200000000004</v>
      </c>
      <c r="O49" s="18"/>
      <c r="Q49" s="18"/>
      <c r="R49" s="18"/>
      <c r="T49" s="18"/>
    </row>
    <row r="50" spans="2:20" ht="19.5" customHeight="1">
      <c r="B50" s="69">
        <f t="shared" si="2"/>
        <v>47</v>
      </c>
      <c r="C50" s="35">
        <f t="shared" si="1"/>
        <v>5.4000000000000057</v>
      </c>
      <c r="D50" s="45">
        <f t="shared" si="0"/>
        <v>111.10200000000005</v>
      </c>
      <c r="E50" s="15" t="s">
        <v>201</v>
      </c>
      <c r="F50" s="16" t="s">
        <v>15</v>
      </c>
      <c r="G50" s="16" t="s">
        <v>34</v>
      </c>
      <c r="H50" s="82"/>
      <c r="I50" s="57">
        <f t="shared" si="4"/>
        <v>59.760000000000005</v>
      </c>
      <c r="J50" s="18">
        <v>5.4</v>
      </c>
      <c r="K50" s="4">
        <f t="shared" si="3"/>
        <v>111.10200000000005</v>
      </c>
      <c r="O50" s="18"/>
      <c r="Q50" s="18"/>
      <c r="R50" s="18"/>
      <c r="T50" s="18"/>
    </row>
    <row r="51" spans="2:20" ht="19.5" customHeight="1">
      <c r="B51" s="69">
        <f t="shared" si="2"/>
        <v>48</v>
      </c>
      <c r="C51" s="35">
        <f t="shared" si="1"/>
        <v>4.2000000000000028</v>
      </c>
      <c r="D51" s="45">
        <f t="shared" si="0"/>
        <v>115.30200000000005</v>
      </c>
      <c r="E51" s="15" t="s">
        <v>202</v>
      </c>
      <c r="F51" s="16" t="s">
        <v>15</v>
      </c>
      <c r="G51" s="16" t="s">
        <v>35</v>
      </c>
      <c r="H51" s="82"/>
      <c r="I51" s="57">
        <f t="shared" si="4"/>
        <v>63.960000000000008</v>
      </c>
      <c r="J51" s="18">
        <v>4.2</v>
      </c>
      <c r="K51" s="4">
        <f t="shared" si="3"/>
        <v>115.30200000000005</v>
      </c>
      <c r="O51" s="18"/>
      <c r="Q51" s="18"/>
      <c r="R51" s="18"/>
      <c r="T51" s="18"/>
    </row>
    <row r="52" spans="2:20" ht="19.5" customHeight="1">
      <c r="B52" s="69">
        <f t="shared" si="2"/>
        <v>49</v>
      </c>
      <c r="C52" s="35">
        <f t="shared" si="1"/>
        <v>3.0999999999999943</v>
      </c>
      <c r="D52" s="45">
        <f t="shared" si="0"/>
        <v>118.40200000000004</v>
      </c>
      <c r="E52" s="15" t="s">
        <v>203</v>
      </c>
      <c r="F52" s="16" t="s">
        <v>15</v>
      </c>
      <c r="G52" s="16" t="s">
        <v>36</v>
      </c>
      <c r="H52" s="82"/>
      <c r="I52" s="57">
        <f t="shared" si="4"/>
        <v>67.06</v>
      </c>
      <c r="J52" s="18">
        <v>3.1</v>
      </c>
      <c r="K52" s="4">
        <f>K51+J52</f>
        <v>118.40200000000004</v>
      </c>
      <c r="Q52" s="18"/>
      <c r="R52" s="18"/>
      <c r="T52" s="18"/>
    </row>
    <row r="53" spans="2:20" ht="32.25" customHeight="1">
      <c r="B53" s="72">
        <f>B52+1</f>
        <v>50</v>
      </c>
      <c r="C53" s="34">
        <f t="shared" si="1"/>
        <v>0</v>
      </c>
      <c r="D53" s="44">
        <f t="shared" si="0"/>
        <v>118.40200000000004</v>
      </c>
      <c r="E53" s="3" t="s">
        <v>285</v>
      </c>
      <c r="F53" s="21"/>
      <c r="G53" s="21" t="s">
        <v>317</v>
      </c>
      <c r="H53" s="81" t="s">
        <v>299</v>
      </c>
      <c r="I53" s="57">
        <f t="shared" si="4"/>
        <v>67.06</v>
      </c>
      <c r="J53" s="18">
        <v>0</v>
      </c>
      <c r="K53" s="4">
        <f>K52+J53</f>
        <v>118.40200000000004</v>
      </c>
      <c r="M53" s="4" t="str">
        <f>L179</f>
        <v xml:space="preserve">       2     118km         06/04 09:28               06/04 13:52        </v>
      </c>
      <c r="O53" s="18"/>
      <c r="R53" s="18"/>
      <c r="T53" s="18"/>
    </row>
    <row r="54" spans="2:20" ht="19.5" customHeight="1">
      <c r="B54" s="69">
        <f t="shared" si="2"/>
        <v>51</v>
      </c>
      <c r="C54" s="35">
        <f t="shared" si="1"/>
        <v>6.0999999999999943</v>
      </c>
      <c r="D54" s="45">
        <f t="shared" si="0"/>
        <v>124.50200000000004</v>
      </c>
      <c r="E54" s="15" t="s">
        <v>204</v>
      </c>
      <c r="F54" s="16" t="s">
        <v>15</v>
      </c>
      <c r="G54" s="16" t="s">
        <v>37</v>
      </c>
      <c r="H54" s="82"/>
      <c r="I54" s="18"/>
      <c r="J54" s="18">
        <v>6.1</v>
      </c>
      <c r="K54" s="4">
        <f>K53+J54</f>
        <v>124.50200000000004</v>
      </c>
      <c r="M54" s="77" t="s">
        <v>291</v>
      </c>
      <c r="R54" s="18"/>
      <c r="T54" s="18"/>
    </row>
    <row r="55" spans="2:20" ht="19.5" customHeight="1">
      <c r="B55" s="69">
        <f t="shared" si="2"/>
        <v>52</v>
      </c>
      <c r="C55" s="35">
        <f t="shared" si="1"/>
        <v>2.5</v>
      </c>
      <c r="D55" s="45">
        <f t="shared" si="0"/>
        <v>127.00200000000004</v>
      </c>
      <c r="E55" s="15" t="s">
        <v>205</v>
      </c>
      <c r="F55" s="16"/>
      <c r="G55" s="16" t="s">
        <v>29</v>
      </c>
      <c r="H55" s="82"/>
      <c r="I55" s="57">
        <f>J54+J55</f>
        <v>8.6</v>
      </c>
      <c r="J55" s="18">
        <v>2.5</v>
      </c>
      <c r="K55" s="4">
        <f t="shared" si="3"/>
        <v>127.00200000000004</v>
      </c>
      <c r="R55" s="18"/>
      <c r="T55" s="18"/>
    </row>
    <row r="56" spans="2:20" ht="19.5" customHeight="1">
      <c r="B56" s="69">
        <f t="shared" si="2"/>
        <v>53</v>
      </c>
      <c r="C56" s="35">
        <f t="shared" si="1"/>
        <v>1.4000000000000057</v>
      </c>
      <c r="D56" s="45">
        <f t="shared" si="0"/>
        <v>128.40200000000004</v>
      </c>
      <c r="E56" s="15" t="s">
        <v>102</v>
      </c>
      <c r="F56" s="16" t="s">
        <v>123</v>
      </c>
      <c r="G56" s="16" t="s">
        <v>29</v>
      </c>
      <c r="H56" s="82"/>
      <c r="I56" s="57">
        <f t="shared" ref="I56:I73" si="9">I55+J56</f>
        <v>10</v>
      </c>
      <c r="J56" s="18">
        <v>1.4</v>
      </c>
      <c r="K56" s="4">
        <f t="shared" si="3"/>
        <v>128.40200000000004</v>
      </c>
      <c r="R56" s="18"/>
      <c r="T56" s="18"/>
    </row>
    <row r="57" spans="2:20" ht="19.5" customHeight="1">
      <c r="B57" s="69">
        <f t="shared" si="2"/>
        <v>54</v>
      </c>
      <c r="C57" s="35">
        <f t="shared" si="1"/>
        <v>0.44599999999999795</v>
      </c>
      <c r="D57" s="45">
        <f t="shared" si="0"/>
        <v>128.84800000000004</v>
      </c>
      <c r="E57" s="15" t="s">
        <v>103</v>
      </c>
      <c r="F57" s="16" t="s">
        <v>15</v>
      </c>
      <c r="G57" s="16" t="s">
        <v>29</v>
      </c>
      <c r="H57" s="82"/>
      <c r="I57" s="57">
        <f t="shared" si="9"/>
        <v>10.446</v>
      </c>
      <c r="J57" s="18">
        <v>0.44600000000000001</v>
      </c>
      <c r="K57" s="4">
        <f t="shared" si="3"/>
        <v>128.84800000000004</v>
      </c>
      <c r="R57" s="18"/>
      <c r="T57" s="18"/>
    </row>
    <row r="58" spans="2:20" ht="19.5" customHeight="1">
      <c r="B58" s="69">
        <f t="shared" si="2"/>
        <v>55</v>
      </c>
      <c r="C58" s="35">
        <f t="shared" si="1"/>
        <v>7.8000000000000114</v>
      </c>
      <c r="D58" s="45">
        <f t="shared" si="0"/>
        <v>136.64800000000005</v>
      </c>
      <c r="E58" s="15" t="s">
        <v>89</v>
      </c>
      <c r="F58" s="16"/>
      <c r="G58" s="16" t="s">
        <v>38</v>
      </c>
      <c r="H58" s="82"/>
      <c r="I58" s="57">
        <f t="shared" si="9"/>
        <v>18.245999999999999</v>
      </c>
      <c r="J58" s="18">
        <v>7.8</v>
      </c>
      <c r="K58" s="4">
        <f t="shared" si="3"/>
        <v>136.64800000000005</v>
      </c>
      <c r="Q58" s="18"/>
      <c r="R58" s="18"/>
      <c r="T58" s="18"/>
    </row>
    <row r="59" spans="2:20" ht="19.5" customHeight="1">
      <c r="B59" s="69">
        <f t="shared" si="2"/>
        <v>56</v>
      </c>
      <c r="C59" s="35">
        <f t="shared" si="1"/>
        <v>0.24100000000001387</v>
      </c>
      <c r="D59" s="45">
        <f t="shared" si="0"/>
        <v>136.88900000000007</v>
      </c>
      <c r="E59" s="15" t="s">
        <v>105</v>
      </c>
      <c r="F59" s="16" t="s">
        <v>15</v>
      </c>
      <c r="G59" s="16" t="s">
        <v>34</v>
      </c>
      <c r="H59" s="82"/>
      <c r="I59" s="57">
        <f t="shared" si="9"/>
        <v>18.486999999999998</v>
      </c>
      <c r="J59" s="18">
        <v>0.24100000000000002</v>
      </c>
      <c r="K59" s="4">
        <f t="shared" si="3"/>
        <v>136.88900000000007</v>
      </c>
      <c r="Q59" s="18"/>
      <c r="R59" s="18"/>
      <c r="T59" s="18"/>
    </row>
    <row r="60" spans="2:20" ht="19.5" customHeight="1">
      <c r="B60" s="69">
        <f t="shared" si="2"/>
        <v>57</v>
      </c>
      <c r="C60" s="35">
        <f t="shared" si="1"/>
        <v>8.8000000000000114</v>
      </c>
      <c r="D60" s="45">
        <f t="shared" si="0"/>
        <v>145.68900000000008</v>
      </c>
      <c r="E60" s="15" t="s">
        <v>206</v>
      </c>
      <c r="F60" s="16" t="s">
        <v>15</v>
      </c>
      <c r="G60" s="16" t="s">
        <v>39</v>
      </c>
      <c r="H60" s="82"/>
      <c r="I60" s="57">
        <f t="shared" si="9"/>
        <v>27.286999999999999</v>
      </c>
      <c r="J60" s="18">
        <v>8.8000000000000007</v>
      </c>
      <c r="K60" s="4">
        <f t="shared" si="3"/>
        <v>145.68900000000008</v>
      </c>
      <c r="Q60" s="18"/>
      <c r="R60" s="18"/>
      <c r="T60" s="18"/>
    </row>
    <row r="61" spans="2:20" ht="19.5" customHeight="1">
      <c r="B61" s="69">
        <f t="shared" si="2"/>
        <v>58</v>
      </c>
      <c r="C61" s="35">
        <f t="shared" si="1"/>
        <v>2.1999999999999886</v>
      </c>
      <c r="D61" s="45">
        <f t="shared" si="0"/>
        <v>147.88900000000007</v>
      </c>
      <c r="E61" s="15" t="s">
        <v>207</v>
      </c>
      <c r="F61" s="16" t="s">
        <v>15</v>
      </c>
      <c r="G61" s="16" t="s">
        <v>40</v>
      </c>
      <c r="H61" s="82"/>
      <c r="I61" s="57">
        <f t="shared" si="9"/>
        <v>29.486999999999998</v>
      </c>
      <c r="J61" s="18">
        <v>2.2000000000000002</v>
      </c>
      <c r="K61" s="4">
        <f t="shared" si="3"/>
        <v>147.88900000000007</v>
      </c>
      <c r="R61" s="18"/>
      <c r="T61" s="18"/>
    </row>
    <row r="62" spans="2:20" ht="19.5" customHeight="1">
      <c r="B62" s="69">
        <f t="shared" si="2"/>
        <v>59</v>
      </c>
      <c r="C62" s="35">
        <f t="shared" si="1"/>
        <v>0.68600000000000705</v>
      </c>
      <c r="D62" s="45">
        <f t="shared" si="0"/>
        <v>148.57500000000007</v>
      </c>
      <c r="E62" s="15" t="s">
        <v>90</v>
      </c>
      <c r="F62" s="16" t="s">
        <v>15</v>
      </c>
      <c r="G62" s="16" t="s">
        <v>41</v>
      </c>
      <c r="H62" s="82"/>
      <c r="I62" s="57">
        <f t="shared" si="9"/>
        <v>30.172999999999998</v>
      </c>
      <c r="J62" s="18">
        <v>0.68600000000000017</v>
      </c>
      <c r="K62" s="4">
        <f t="shared" si="3"/>
        <v>148.57500000000007</v>
      </c>
      <c r="R62" s="18"/>
      <c r="T62" s="18"/>
    </row>
    <row r="63" spans="2:20" ht="19.5" customHeight="1">
      <c r="B63" s="69">
        <f t="shared" si="2"/>
        <v>60</v>
      </c>
      <c r="C63" s="35">
        <f t="shared" si="1"/>
        <v>2.0879999999999939</v>
      </c>
      <c r="D63" s="45">
        <f t="shared" si="0"/>
        <v>150.66300000000007</v>
      </c>
      <c r="E63" s="15" t="s">
        <v>102</v>
      </c>
      <c r="F63" s="16" t="s">
        <v>15</v>
      </c>
      <c r="G63" s="16" t="s">
        <v>42</v>
      </c>
      <c r="H63" s="82"/>
      <c r="I63" s="57">
        <f t="shared" si="9"/>
        <v>32.260999999999996</v>
      </c>
      <c r="J63" s="18">
        <v>2.0880000000000001</v>
      </c>
      <c r="K63" s="4">
        <f t="shared" si="3"/>
        <v>150.66300000000007</v>
      </c>
      <c r="R63" s="18"/>
      <c r="T63" s="18"/>
    </row>
    <row r="64" spans="2:20" ht="19.5" customHeight="1">
      <c r="B64" s="69">
        <f t="shared" si="2"/>
        <v>61</v>
      </c>
      <c r="C64" s="35">
        <f t="shared" si="1"/>
        <v>1.1599999999999966</v>
      </c>
      <c r="D64" s="45">
        <f t="shared" si="0"/>
        <v>151.82300000000006</v>
      </c>
      <c r="E64" s="15" t="s">
        <v>208</v>
      </c>
      <c r="F64" s="16" t="s">
        <v>15</v>
      </c>
      <c r="G64" s="16" t="s">
        <v>266</v>
      </c>
      <c r="H64" s="82"/>
      <c r="I64" s="57">
        <f t="shared" si="9"/>
        <v>33.420999999999992</v>
      </c>
      <c r="J64" s="18">
        <v>1.1599999999999999</v>
      </c>
      <c r="K64" s="4">
        <f t="shared" si="3"/>
        <v>151.82300000000006</v>
      </c>
      <c r="R64" s="18"/>
      <c r="T64" s="18"/>
    </row>
    <row r="65" spans="2:20" ht="19.5" customHeight="1">
      <c r="B65" s="69">
        <f t="shared" si="2"/>
        <v>62</v>
      </c>
      <c r="C65" s="35">
        <f t="shared" si="1"/>
        <v>3</v>
      </c>
      <c r="D65" s="45">
        <f t="shared" si="0"/>
        <v>154.82300000000006</v>
      </c>
      <c r="E65" s="15" t="s">
        <v>104</v>
      </c>
      <c r="F65" s="16"/>
      <c r="G65" s="16" t="s">
        <v>43</v>
      </c>
      <c r="H65" s="82"/>
      <c r="I65" s="57">
        <f t="shared" si="9"/>
        <v>36.420999999999992</v>
      </c>
      <c r="J65" s="18">
        <v>3</v>
      </c>
      <c r="K65" s="4">
        <f t="shared" si="3"/>
        <v>154.82300000000006</v>
      </c>
      <c r="R65" s="18"/>
      <c r="T65" s="18"/>
    </row>
    <row r="66" spans="2:20" ht="19.5" customHeight="1">
      <c r="B66" s="69">
        <f t="shared" si="2"/>
        <v>63</v>
      </c>
      <c r="C66" s="35">
        <f t="shared" si="1"/>
        <v>0.96999999999999886</v>
      </c>
      <c r="D66" s="45">
        <f t="shared" si="0"/>
        <v>155.79300000000006</v>
      </c>
      <c r="E66" s="15" t="s">
        <v>106</v>
      </c>
      <c r="F66" s="16" t="s">
        <v>15</v>
      </c>
      <c r="G66" s="16" t="s">
        <v>44</v>
      </c>
      <c r="H66" s="82"/>
      <c r="I66" s="57">
        <f t="shared" si="9"/>
        <v>37.390999999999991</v>
      </c>
      <c r="J66" s="18">
        <v>0.97</v>
      </c>
      <c r="K66" s="4">
        <f t="shared" si="3"/>
        <v>155.79300000000006</v>
      </c>
      <c r="R66" s="18"/>
      <c r="T66" s="18"/>
    </row>
    <row r="67" spans="2:20" ht="19.5" customHeight="1">
      <c r="B67" s="69">
        <f t="shared" si="2"/>
        <v>64</v>
      </c>
      <c r="C67" s="35">
        <f t="shared" si="1"/>
        <v>0.40000000000000568</v>
      </c>
      <c r="D67" s="45">
        <f t="shared" si="0"/>
        <v>156.19300000000007</v>
      </c>
      <c r="E67" s="15" t="s">
        <v>209</v>
      </c>
      <c r="F67" s="16"/>
      <c r="G67" s="16" t="s">
        <v>43</v>
      </c>
      <c r="H67" s="82"/>
      <c r="I67" s="57">
        <f t="shared" si="9"/>
        <v>37.79099999999999</v>
      </c>
      <c r="J67" s="18">
        <v>0.4</v>
      </c>
      <c r="K67" s="4">
        <f t="shared" si="3"/>
        <v>156.19300000000007</v>
      </c>
      <c r="R67" s="18"/>
      <c r="T67" s="18"/>
    </row>
    <row r="68" spans="2:20" ht="19.5" customHeight="1">
      <c r="B68" s="69">
        <f t="shared" ref="B68:B133" si="10">B67+1</f>
        <v>65</v>
      </c>
      <c r="C68" s="35">
        <f t="shared" si="1"/>
        <v>0.19999999999998863</v>
      </c>
      <c r="D68" s="45">
        <f t="shared" ref="D68:D133" si="11">K68</f>
        <v>156.39300000000006</v>
      </c>
      <c r="E68" s="15" t="s">
        <v>210</v>
      </c>
      <c r="F68" s="16" t="s">
        <v>15</v>
      </c>
      <c r="G68" s="16" t="s">
        <v>43</v>
      </c>
      <c r="H68" s="82"/>
      <c r="I68" s="57">
        <f t="shared" si="9"/>
        <v>37.990999999999993</v>
      </c>
      <c r="J68" s="18">
        <v>0.2</v>
      </c>
      <c r="K68" s="4">
        <f t="shared" ref="K68:K133" si="12">K67+J68</f>
        <v>156.39300000000006</v>
      </c>
      <c r="R68" s="18"/>
      <c r="T68" s="18"/>
    </row>
    <row r="69" spans="2:20" ht="19.5" customHeight="1">
      <c r="B69" s="69">
        <f t="shared" si="10"/>
        <v>66</v>
      </c>
      <c r="C69" s="35">
        <f t="shared" ref="C69:C134" si="13">D69-D68</f>
        <v>1.8000000000000114</v>
      </c>
      <c r="D69" s="45">
        <f t="shared" si="11"/>
        <v>158.19300000000007</v>
      </c>
      <c r="E69" s="15" t="s">
        <v>211</v>
      </c>
      <c r="F69" s="16" t="s">
        <v>15</v>
      </c>
      <c r="G69" s="16" t="s">
        <v>43</v>
      </c>
      <c r="H69" s="82"/>
      <c r="I69" s="57">
        <f t="shared" si="9"/>
        <v>39.79099999999999</v>
      </c>
      <c r="J69" s="18">
        <v>1.8</v>
      </c>
      <c r="K69" s="4">
        <f t="shared" si="12"/>
        <v>158.19300000000007</v>
      </c>
      <c r="R69" s="18"/>
      <c r="T69" s="18"/>
    </row>
    <row r="70" spans="2:20" ht="19.5" customHeight="1">
      <c r="B70" s="69">
        <f t="shared" si="10"/>
        <v>67</v>
      </c>
      <c r="C70" s="35">
        <f t="shared" si="13"/>
        <v>0.25999999999999091</v>
      </c>
      <c r="D70" s="45">
        <f t="shared" si="11"/>
        <v>158.45300000000006</v>
      </c>
      <c r="E70" s="15" t="s">
        <v>212</v>
      </c>
      <c r="F70" s="16" t="s">
        <v>15</v>
      </c>
      <c r="G70" s="16" t="s">
        <v>45</v>
      </c>
      <c r="H70" s="82"/>
      <c r="I70" s="57">
        <f t="shared" si="9"/>
        <v>40.050999999999988</v>
      </c>
      <c r="J70" s="18">
        <v>0.26</v>
      </c>
      <c r="K70" s="4">
        <f t="shared" si="12"/>
        <v>158.45300000000006</v>
      </c>
      <c r="R70" s="18"/>
      <c r="T70" s="18"/>
    </row>
    <row r="71" spans="2:20" ht="19.5" customHeight="1">
      <c r="B71" s="69">
        <f t="shared" si="10"/>
        <v>68</v>
      </c>
      <c r="C71" s="35">
        <f t="shared" si="13"/>
        <v>7.5</v>
      </c>
      <c r="D71" s="45">
        <f t="shared" si="11"/>
        <v>165.95300000000006</v>
      </c>
      <c r="E71" s="15" t="s">
        <v>213</v>
      </c>
      <c r="F71" s="16"/>
      <c r="G71" s="16" t="s">
        <v>46</v>
      </c>
      <c r="H71" s="82"/>
      <c r="I71" s="57">
        <f t="shared" si="9"/>
        <v>47.550999999999988</v>
      </c>
      <c r="J71" s="18">
        <v>7.5</v>
      </c>
      <c r="K71" s="4">
        <f t="shared" si="12"/>
        <v>165.95300000000006</v>
      </c>
      <c r="R71" s="18"/>
      <c r="T71" s="18"/>
    </row>
    <row r="72" spans="2:20" ht="19.5" customHeight="1">
      <c r="B72" s="69">
        <f t="shared" si="10"/>
        <v>69</v>
      </c>
      <c r="C72" s="35">
        <f t="shared" si="13"/>
        <v>14</v>
      </c>
      <c r="D72" s="45">
        <f t="shared" si="11"/>
        <v>179.95300000000006</v>
      </c>
      <c r="E72" s="15" t="s">
        <v>267</v>
      </c>
      <c r="F72" s="16"/>
      <c r="G72" s="16" t="s">
        <v>46</v>
      </c>
      <c r="H72" s="82"/>
      <c r="I72" s="57">
        <f t="shared" si="9"/>
        <v>61.550999999999988</v>
      </c>
      <c r="J72" s="18">
        <v>14</v>
      </c>
      <c r="K72" s="4">
        <f t="shared" si="12"/>
        <v>179.95300000000006</v>
      </c>
      <c r="R72" s="18"/>
      <c r="T72" s="18"/>
    </row>
    <row r="73" spans="2:20" ht="33.75" customHeight="1">
      <c r="B73" s="72">
        <f t="shared" si="10"/>
        <v>70</v>
      </c>
      <c r="C73" s="34">
        <f t="shared" si="13"/>
        <v>1.5999999999999943</v>
      </c>
      <c r="D73" s="44">
        <f t="shared" si="11"/>
        <v>181.55300000000005</v>
      </c>
      <c r="E73" s="3" t="s">
        <v>314</v>
      </c>
      <c r="F73" s="21"/>
      <c r="G73" s="21" t="s">
        <v>47</v>
      </c>
      <c r="H73" s="81" t="s">
        <v>298</v>
      </c>
      <c r="I73" s="57">
        <f t="shared" si="9"/>
        <v>63.150999999999989</v>
      </c>
      <c r="J73" s="18">
        <v>1.6</v>
      </c>
      <c r="K73" s="4">
        <f t="shared" si="12"/>
        <v>181.55300000000005</v>
      </c>
      <c r="M73" s="4" t="str">
        <f>L181</f>
        <v xml:space="preserve">       3     182km         06/04 11:21               06/04 18:08        </v>
      </c>
      <c r="R73" s="18"/>
      <c r="T73" s="18"/>
    </row>
    <row r="74" spans="2:20" ht="19.5" customHeight="1">
      <c r="B74" s="69">
        <f t="shared" si="10"/>
        <v>71</v>
      </c>
      <c r="C74" s="35">
        <f t="shared" si="13"/>
        <v>9.0999999999999943</v>
      </c>
      <c r="D74" s="45">
        <f t="shared" si="11"/>
        <v>190.65300000000005</v>
      </c>
      <c r="E74" s="15" t="s">
        <v>268</v>
      </c>
      <c r="F74" s="16" t="s">
        <v>15</v>
      </c>
      <c r="G74" s="16" t="s">
        <v>48</v>
      </c>
      <c r="H74" s="82"/>
      <c r="I74" s="18"/>
      <c r="J74" s="18">
        <v>9.1</v>
      </c>
      <c r="K74" s="4">
        <f t="shared" si="12"/>
        <v>190.65300000000005</v>
      </c>
      <c r="M74" s="77" t="s">
        <v>292</v>
      </c>
      <c r="R74" s="18"/>
      <c r="T74" s="18"/>
    </row>
    <row r="75" spans="2:20" ht="19.5" customHeight="1">
      <c r="B75" s="69">
        <f t="shared" si="10"/>
        <v>72</v>
      </c>
      <c r="C75" s="35">
        <f t="shared" si="13"/>
        <v>3.4259999999999877</v>
      </c>
      <c r="D75" s="45">
        <f t="shared" si="11"/>
        <v>194.07900000000004</v>
      </c>
      <c r="E75" s="15" t="s">
        <v>309</v>
      </c>
      <c r="F75" s="16"/>
      <c r="G75" s="16" t="s">
        <v>214</v>
      </c>
      <c r="H75" s="82"/>
      <c r="I75" s="57">
        <f>J74+J75</f>
        <v>12.526</v>
      </c>
      <c r="J75" s="18">
        <v>3.4260000000000002</v>
      </c>
      <c r="K75" s="4">
        <f t="shared" si="12"/>
        <v>194.07900000000004</v>
      </c>
      <c r="R75" s="18"/>
      <c r="T75" s="18"/>
    </row>
    <row r="76" spans="2:20" ht="19.5" customHeight="1">
      <c r="B76" s="69">
        <f t="shared" si="10"/>
        <v>73</v>
      </c>
      <c r="C76" s="35">
        <f t="shared" si="13"/>
        <v>5.4000000000000057</v>
      </c>
      <c r="D76" s="45">
        <f t="shared" si="11"/>
        <v>199.47900000000004</v>
      </c>
      <c r="E76" s="15" t="s">
        <v>215</v>
      </c>
      <c r="F76" s="16"/>
      <c r="G76" s="16" t="s">
        <v>49</v>
      </c>
      <c r="H76" s="82"/>
      <c r="I76" s="57">
        <f t="shared" ref="I76:I106" si="14">I75+J76</f>
        <v>17.926000000000002</v>
      </c>
      <c r="J76" s="18">
        <v>5.4</v>
      </c>
      <c r="K76" s="4">
        <f t="shared" si="12"/>
        <v>199.47900000000004</v>
      </c>
      <c r="R76" s="18"/>
      <c r="T76" s="18"/>
    </row>
    <row r="77" spans="2:20" ht="19.5" customHeight="1">
      <c r="B77" s="69">
        <f t="shared" si="10"/>
        <v>74</v>
      </c>
      <c r="C77" s="35">
        <f t="shared" si="13"/>
        <v>2.4399999999999977</v>
      </c>
      <c r="D77" s="45">
        <f t="shared" si="11"/>
        <v>201.91900000000004</v>
      </c>
      <c r="E77" s="15" t="s">
        <v>216</v>
      </c>
      <c r="F77" s="16" t="s">
        <v>15</v>
      </c>
      <c r="G77" s="16" t="s">
        <v>50</v>
      </c>
      <c r="H77" s="82"/>
      <c r="I77" s="57">
        <f t="shared" si="14"/>
        <v>20.366000000000003</v>
      </c>
      <c r="J77" s="18">
        <v>2.44</v>
      </c>
      <c r="K77" s="4">
        <f t="shared" si="12"/>
        <v>201.91900000000004</v>
      </c>
      <c r="R77" s="18"/>
      <c r="T77" s="18"/>
    </row>
    <row r="78" spans="2:20" ht="19.5" customHeight="1">
      <c r="B78" s="69">
        <f t="shared" si="10"/>
        <v>75</v>
      </c>
      <c r="C78" s="35">
        <f t="shared" si="13"/>
        <v>1.0449999999999875</v>
      </c>
      <c r="D78" s="45">
        <f t="shared" si="11"/>
        <v>202.96400000000003</v>
      </c>
      <c r="E78" s="15" t="s">
        <v>217</v>
      </c>
      <c r="F78" s="16" t="s">
        <v>15</v>
      </c>
      <c r="G78" s="16" t="s">
        <v>51</v>
      </c>
      <c r="H78" s="82"/>
      <c r="I78" s="57">
        <f t="shared" si="14"/>
        <v>21.411000000000001</v>
      </c>
      <c r="J78" s="18">
        <v>1.0449999999999999</v>
      </c>
      <c r="K78" s="4">
        <f t="shared" si="12"/>
        <v>202.96400000000003</v>
      </c>
      <c r="R78" s="18"/>
      <c r="T78" s="18"/>
    </row>
    <row r="79" spans="2:20" ht="19.5" customHeight="1">
      <c r="B79" s="69">
        <f t="shared" si="10"/>
        <v>76</v>
      </c>
      <c r="C79" s="35">
        <f t="shared" si="13"/>
        <v>0.12000000000000455</v>
      </c>
      <c r="D79" s="45">
        <f t="shared" si="11"/>
        <v>203.08400000000003</v>
      </c>
      <c r="E79" s="15" t="s">
        <v>324</v>
      </c>
      <c r="F79" s="16"/>
      <c r="G79" s="16" t="s">
        <v>51</v>
      </c>
      <c r="H79" s="82"/>
      <c r="I79" s="57">
        <f t="shared" si="14"/>
        <v>21.531000000000002</v>
      </c>
      <c r="J79" s="18">
        <v>0.12</v>
      </c>
      <c r="K79" s="4">
        <f t="shared" si="12"/>
        <v>203.08400000000003</v>
      </c>
      <c r="R79" s="18"/>
      <c r="T79" s="18"/>
    </row>
    <row r="80" spans="2:20" ht="19.5" customHeight="1">
      <c r="B80" s="69">
        <f t="shared" si="10"/>
        <v>77</v>
      </c>
      <c r="C80" s="35">
        <f t="shared" si="13"/>
        <v>1.6999999999999886</v>
      </c>
      <c r="D80" s="45">
        <f t="shared" si="11"/>
        <v>204.78400000000002</v>
      </c>
      <c r="E80" s="15" t="s">
        <v>310</v>
      </c>
      <c r="F80" s="16"/>
      <c r="G80" s="16" t="s">
        <v>51</v>
      </c>
      <c r="H80" s="82"/>
      <c r="I80" s="57">
        <f t="shared" si="14"/>
        <v>23.231000000000002</v>
      </c>
      <c r="J80" s="18">
        <v>1.7000000000000002</v>
      </c>
      <c r="K80" s="4">
        <f t="shared" si="12"/>
        <v>204.78400000000002</v>
      </c>
      <c r="R80" s="18"/>
      <c r="T80" s="18"/>
    </row>
    <row r="81" spans="2:28" ht="19.5" customHeight="1">
      <c r="B81" s="69">
        <f t="shared" si="10"/>
        <v>78</v>
      </c>
      <c r="C81" s="35">
        <f t="shared" si="13"/>
        <v>5.5999999999999943</v>
      </c>
      <c r="D81" s="45">
        <f t="shared" si="11"/>
        <v>210.38400000000001</v>
      </c>
      <c r="E81" s="15" t="s">
        <v>218</v>
      </c>
      <c r="F81" s="16" t="s">
        <v>15</v>
      </c>
      <c r="G81" s="16" t="s">
        <v>52</v>
      </c>
      <c r="H81" s="82"/>
      <c r="I81" s="57">
        <f t="shared" si="14"/>
        <v>28.831000000000003</v>
      </c>
      <c r="J81" s="18">
        <v>5.6</v>
      </c>
      <c r="K81" s="4">
        <f t="shared" si="12"/>
        <v>210.38400000000001</v>
      </c>
      <c r="R81" s="18"/>
      <c r="T81" s="18"/>
    </row>
    <row r="82" spans="2:28" ht="19.5" customHeight="1">
      <c r="B82" s="69">
        <f t="shared" si="10"/>
        <v>79</v>
      </c>
      <c r="C82" s="35">
        <f t="shared" si="13"/>
        <v>4.6330000000000098</v>
      </c>
      <c r="D82" s="45">
        <f t="shared" si="11"/>
        <v>215.01700000000002</v>
      </c>
      <c r="E82" s="15" t="s">
        <v>219</v>
      </c>
      <c r="F82" s="16"/>
      <c r="G82" s="16" t="s">
        <v>53</v>
      </c>
      <c r="H82" s="82"/>
      <c r="I82" s="57">
        <f t="shared" si="14"/>
        <v>33.464000000000006</v>
      </c>
      <c r="J82" s="18">
        <v>4.633</v>
      </c>
      <c r="K82" s="4">
        <f t="shared" si="12"/>
        <v>215.01700000000002</v>
      </c>
      <c r="R82" s="18"/>
      <c r="T82" s="18"/>
      <c r="W82" s="48" t="s">
        <v>269</v>
      </c>
      <c r="X82" s="50" t="s">
        <v>220</v>
      </c>
      <c r="Y82" s="48" t="s">
        <v>221</v>
      </c>
      <c r="Z82" s="59"/>
      <c r="AA82" s="59">
        <v>4.633</v>
      </c>
    </row>
    <row r="83" spans="2:28" ht="19.5" customHeight="1">
      <c r="B83" s="69">
        <f t="shared" si="10"/>
        <v>80</v>
      </c>
      <c r="C83" s="35">
        <f t="shared" ref="C83:C84" si="15">D83-D82</f>
        <v>1.5</v>
      </c>
      <c r="D83" s="45">
        <f t="shared" ref="D83:D84" si="16">K83</f>
        <v>216.51700000000002</v>
      </c>
      <c r="E83" s="15" t="s">
        <v>270</v>
      </c>
      <c r="F83" s="16" t="s">
        <v>15</v>
      </c>
      <c r="G83" s="16" t="s">
        <v>172</v>
      </c>
      <c r="H83" s="82"/>
      <c r="I83" s="57">
        <f t="shared" ref="I83" si="17">I82+J83</f>
        <v>34.964000000000006</v>
      </c>
      <c r="J83" s="18">
        <v>1.5</v>
      </c>
      <c r="K83" s="4">
        <f t="shared" ref="K83" si="18">K82+J83</f>
        <v>216.51700000000002</v>
      </c>
      <c r="R83" s="18"/>
      <c r="T83" s="18"/>
    </row>
    <row r="84" spans="2:28" ht="19.5" customHeight="1">
      <c r="B84" s="69">
        <f t="shared" si="10"/>
        <v>81</v>
      </c>
      <c r="C84" s="35">
        <f t="shared" si="15"/>
        <v>0.5</v>
      </c>
      <c r="D84" s="45">
        <f t="shared" si="16"/>
        <v>217.01700000000002</v>
      </c>
      <c r="E84" s="15" t="s">
        <v>124</v>
      </c>
      <c r="F84" s="16" t="s">
        <v>15</v>
      </c>
      <c r="G84" s="16" t="s">
        <v>83</v>
      </c>
      <c r="H84" s="82"/>
      <c r="I84" s="57">
        <f t="shared" ref="I84" si="19">I83+J84</f>
        <v>35.464000000000006</v>
      </c>
      <c r="J84" s="18">
        <v>0.5</v>
      </c>
      <c r="K84" s="4">
        <f t="shared" ref="K84" si="20">K83+J84</f>
        <v>217.01700000000002</v>
      </c>
      <c r="R84" s="18"/>
      <c r="T84" s="18"/>
      <c r="W84" s="48" t="s">
        <v>222</v>
      </c>
      <c r="X84" s="50" t="s">
        <v>14</v>
      </c>
      <c r="Y84" s="48" t="s">
        <v>223</v>
      </c>
      <c r="Z84" s="59"/>
      <c r="AA84" s="60">
        <v>2.2999999999999998</v>
      </c>
    </row>
    <row r="85" spans="2:28" ht="19.5" customHeight="1">
      <c r="B85" s="69">
        <f t="shared" si="10"/>
        <v>82</v>
      </c>
      <c r="C85" s="35">
        <f t="shared" si="13"/>
        <v>0.16999999999998749</v>
      </c>
      <c r="D85" s="45">
        <f t="shared" si="11"/>
        <v>217.18700000000001</v>
      </c>
      <c r="E85" s="15" t="s">
        <v>90</v>
      </c>
      <c r="F85" s="16"/>
      <c r="G85" s="16" t="s">
        <v>13</v>
      </c>
      <c r="H85" s="82"/>
      <c r="I85" s="57">
        <f t="shared" si="14"/>
        <v>35.634000000000007</v>
      </c>
      <c r="J85" s="18">
        <v>0.17</v>
      </c>
      <c r="K85" s="4">
        <f t="shared" si="12"/>
        <v>217.18700000000001</v>
      </c>
      <c r="R85" s="18"/>
      <c r="T85" s="18"/>
      <c r="W85" s="48"/>
      <c r="X85" s="50" t="s">
        <v>14</v>
      </c>
      <c r="Y85" s="48"/>
      <c r="Z85" s="59"/>
      <c r="AA85" s="61">
        <v>1.8</v>
      </c>
      <c r="AB85" s="59">
        <v>220.07000000000008</v>
      </c>
    </row>
    <row r="86" spans="2:28" ht="19.5" customHeight="1">
      <c r="B86" s="69">
        <f t="shared" si="10"/>
        <v>83</v>
      </c>
      <c r="C86" s="35">
        <f t="shared" si="13"/>
        <v>0.80000000000001137</v>
      </c>
      <c r="D86" s="45">
        <f t="shared" si="11"/>
        <v>217.98700000000002</v>
      </c>
      <c r="E86" s="15" t="s">
        <v>90</v>
      </c>
      <c r="F86" s="16"/>
      <c r="G86" s="16" t="s">
        <v>13</v>
      </c>
      <c r="H86" s="82"/>
      <c r="I86" s="57">
        <f t="shared" si="14"/>
        <v>36.434000000000005</v>
      </c>
      <c r="J86" s="18">
        <v>0.8</v>
      </c>
      <c r="K86" s="4">
        <f t="shared" si="12"/>
        <v>217.98700000000002</v>
      </c>
      <c r="R86" s="18"/>
      <c r="T86" s="18"/>
      <c r="W86" s="48" t="s">
        <v>224</v>
      </c>
      <c r="X86" s="50" t="s">
        <v>14</v>
      </c>
      <c r="Y86" s="48"/>
      <c r="Z86" s="59"/>
      <c r="AA86" s="61">
        <v>1.4000000000000001</v>
      </c>
      <c r="AB86" s="59">
        <v>221.47000000000008</v>
      </c>
    </row>
    <row r="87" spans="2:28" ht="19.5" customHeight="1">
      <c r="B87" s="69">
        <f t="shared" si="10"/>
        <v>84</v>
      </c>
      <c r="C87" s="35">
        <f t="shared" si="13"/>
        <v>2.4000000000000057</v>
      </c>
      <c r="D87" s="45">
        <f t="shared" si="11"/>
        <v>220.38700000000003</v>
      </c>
      <c r="E87" s="15" t="s">
        <v>125</v>
      </c>
      <c r="F87" s="16"/>
      <c r="G87" s="16" t="s">
        <v>13</v>
      </c>
      <c r="H87" s="82"/>
      <c r="I87" s="57">
        <f t="shared" si="14"/>
        <v>38.834000000000003</v>
      </c>
      <c r="J87" s="18">
        <v>2.4</v>
      </c>
      <c r="K87" s="4">
        <f t="shared" si="12"/>
        <v>220.38700000000003</v>
      </c>
      <c r="R87" s="18"/>
      <c r="T87" s="18"/>
      <c r="W87" s="48" t="s">
        <v>225</v>
      </c>
      <c r="X87" s="50" t="s">
        <v>226</v>
      </c>
      <c r="Y87" s="48"/>
      <c r="Z87" s="59"/>
      <c r="AA87" s="62">
        <v>2.5</v>
      </c>
      <c r="AB87" s="59">
        <v>223.97000000000008</v>
      </c>
    </row>
    <row r="88" spans="2:28" ht="19.5" customHeight="1">
      <c r="B88" s="69">
        <f t="shared" si="10"/>
        <v>85</v>
      </c>
      <c r="C88" s="35">
        <f t="shared" si="13"/>
        <v>2.5999999999999943</v>
      </c>
      <c r="D88" s="45">
        <f t="shared" si="11"/>
        <v>222.98700000000002</v>
      </c>
      <c r="E88" s="15" t="s">
        <v>126</v>
      </c>
      <c r="F88" s="16" t="s">
        <v>15</v>
      </c>
      <c r="G88" s="16" t="s">
        <v>127</v>
      </c>
      <c r="H88" s="82"/>
      <c r="I88" s="57">
        <f t="shared" si="14"/>
        <v>41.434000000000005</v>
      </c>
      <c r="J88" s="18">
        <v>2.6</v>
      </c>
      <c r="K88" s="4">
        <f t="shared" si="12"/>
        <v>222.98700000000002</v>
      </c>
      <c r="R88" s="18"/>
      <c r="T88" s="18"/>
      <c r="W88" s="48" t="s">
        <v>227</v>
      </c>
      <c r="X88" s="50" t="s">
        <v>14</v>
      </c>
      <c r="Y88" s="48"/>
      <c r="Z88" s="59"/>
      <c r="AA88" s="62">
        <v>0.57000000000000006</v>
      </c>
      <c r="AB88" s="59">
        <v>224.54000000000008</v>
      </c>
    </row>
    <row r="89" spans="2:28" ht="19.5" customHeight="1">
      <c r="B89" s="69">
        <f t="shared" si="10"/>
        <v>86</v>
      </c>
      <c r="C89" s="35">
        <f t="shared" si="13"/>
        <v>0.56000000000000227</v>
      </c>
      <c r="D89" s="45">
        <f t="shared" si="11"/>
        <v>223.54700000000003</v>
      </c>
      <c r="E89" s="15" t="s">
        <v>128</v>
      </c>
      <c r="F89" s="16" t="s">
        <v>15</v>
      </c>
      <c r="G89" s="16" t="s">
        <v>129</v>
      </c>
      <c r="H89" s="82"/>
      <c r="I89" s="57">
        <f t="shared" si="14"/>
        <v>41.994000000000007</v>
      </c>
      <c r="J89" s="18">
        <v>0.56000000000000005</v>
      </c>
      <c r="K89" s="4">
        <f t="shared" si="12"/>
        <v>223.54700000000003</v>
      </c>
      <c r="R89" s="18"/>
      <c r="T89" s="18"/>
      <c r="W89" s="48" t="s">
        <v>228</v>
      </c>
      <c r="X89" s="50" t="s">
        <v>229</v>
      </c>
      <c r="Y89" s="48"/>
      <c r="Z89" s="59"/>
      <c r="AA89" s="62">
        <v>2.9</v>
      </c>
      <c r="AB89" s="59">
        <v>227.44000000000008</v>
      </c>
    </row>
    <row r="90" spans="2:28" ht="19.5" customHeight="1">
      <c r="B90" s="69">
        <f t="shared" si="10"/>
        <v>87</v>
      </c>
      <c r="C90" s="35">
        <f t="shared" si="13"/>
        <v>3</v>
      </c>
      <c r="D90" s="45">
        <f t="shared" si="11"/>
        <v>226.54700000000003</v>
      </c>
      <c r="E90" s="15" t="s">
        <v>130</v>
      </c>
      <c r="F90" s="16" t="s">
        <v>15</v>
      </c>
      <c r="G90" s="16" t="s">
        <v>131</v>
      </c>
      <c r="H90" s="82"/>
      <c r="I90" s="57">
        <f t="shared" si="14"/>
        <v>44.994000000000007</v>
      </c>
      <c r="J90" s="18">
        <v>3</v>
      </c>
      <c r="K90" s="4">
        <f t="shared" si="12"/>
        <v>226.54700000000003</v>
      </c>
      <c r="R90" s="18"/>
      <c r="T90" s="18"/>
      <c r="W90" s="48" t="s">
        <v>230</v>
      </c>
      <c r="X90" s="50" t="s">
        <v>47</v>
      </c>
      <c r="Y90" s="48" t="s">
        <v>231</v>
      </c>
      <c r="Z90" s="59"/>
      <c r="AA90" s="62">
        <v>0.16</v>
      </c>
      <c r="AB90" s="59">
        <v>227.60000000000008</v>
      </c>
    </row>
    <row r="91" spans="2:28" ht="19.5" customHeight="1">
      <c r="B91" s="69">
        <f t="shared" si="10"/>
        <v>88</v>
      </c>
      <c r="C91" s="35">
        <f t="shared" si="13"/>
        <v>0.17300000000000182</v>
      </c>
      <c r="D91" s="45">
        <f t="shared" si="11"/>
        <v>226.72000000000003</v>
      </c>
      <c r="E91" s="15" t="s">
        <v>156</v>
      </c>
      <c r="F91" s="16"/>
      <c r="G91" s="16" t="s">
        <v>132</v>
      </c>
      <c r="H91" s="82"/>
      <c r="I91" s="57">
        <f t="shared" si="14"/>
        <v>45.167000000000009</v>
      </c>
      <c r="J91" s="18">
        <v>0.17299999999999999</v>
      </c>
      <c r="K91" s="4">
        <f t="shared" si="12"/>
        <v>226.72000000000003</v>
      </c>
      <c r="R91" s="18"/>
      <c r="T91" s="18"/>
      <c r="W91" s="48" t="s">
        <v>232</v>
      </c>
      <c r="X91" s="50" t="s">
        <v>233</v>
      </c>
      <c r="Y91" s="48"/>
      <c r="Z91" s="59"/>
      <c r="AA91" s="62">
        <v>3.2</v>
      </c>
      <c r="AB91" s="59">
        <v>230.80000000000007</v>
      </c>
    </row>
    <row r="92" spans="2:28" ht="19.5" customHeight="1">
      <c r="B92" s="69">
        <f t="shared" si="10"/>
        <v>89</v>
      </c>
      <c r="C92" s="35">
        <f t="shared" si="13"/>
        <v>3.1999999999999886</v>
      </c>
      <c r="D92" s="45">
        <f t="shared" si="11"/>
        <v>229.92000000000002</v>
      </c>
      <c r="E92" s="15" t="s">
        <v>133</v>
      </c>
      <c r="F92" s="16" t="s">
        <v>15</v>
      </c>
      <c r="G92" s="16" t="s">
        <v>129</v>
      </c>
      <c r="H92" s="82"/>
      <c r="I92" s="57">
        <f t="shared" si="14"/>
        <v>48.367000000000012</v>
      </c>
      <c r="J92" s="18">
        <v>3.2</v>
      </c>
      <c r="K92" s="4">
        <f t="shared" si="12"/>
        <v>229.92000000000002</v>
      </c>
      <c r="R92" s="18"/>
      <c r="T92" s="18"/>
      <c r="W92" s="48" t="s">
        <v>234</v>
      </c>
      <c r="X92" s="50" t="s">
        <v>235</v>
      </c>
      <c r="Y92" s="48"/>
      <c r="Z92" s="59"/>
      <c r="AA92" s="62">
        <v>6.6</v>
      </c>
      <c r="AB92" s="59">
        <v>237.40000000000006</v>
      </c>
    </row>
    <row r="93" spans="2:28" ht="21" customHeight="1">
      <c r="B93" s="96">
        <f t="shared" si="10"/>
        <v>90</v>
      </c>
      <c r="C93" s="97">
        <f t="shared" ref="C93:C94" si="21">D93-D92</f>
        <v>6.4000000000000057</v>
      </c>
      <c r="D93" s="98">
        <f t="shared" ref="D93:D94" si="22">K93</f>
        <v>236.32000000000002</v>
      </c>
      <c r="E93" s="99" t="s">
        <v>315</v>
      </c>
      <c r="F93" s="100"/>
      <c r="G93" s="100" t="s">
        <v>316</v>
      </c>
      <c r="H93" s="101"/>
      <c r="I93" s="57">
        <f t="shared" si="14"/>
        <v>54.76700000000001</v>
      </c>
      <c r="J93" s="18">
        <v>6.4</v>
      </c>
      <c r="K93" s="4">
        <f t="shared" ref="K93" si="23">K92+J93</f>
        <v>236.32000000000002</v>
      </c>
      <c r="O93" s="18"/>
      <c r="R93" s="18"/>
      <c r="S93" s="57"/>
      <c r="T93" s="18"/>
      <c r="U93" s="4">
        <f>182.3+185.5</f>
        <v>367.8</v>
      </c>
    </row>
    <row r="94" spans="2:28" ht="19.5" customHeight="1">
      <c r="B94" s="69">
        <f t="shared" si="10"/>
        <v>91</v>
      </c>
      <c r="C94" s="87">
        <f t="shared" si="21"/>
        <v>0.19999999999998863</v>
      </c>
      <c r="D94" s="45">
        <f t="shared" si="22"/>
        <v>236.52</v>
      </c>
      <c r="E94" s="15" t="s">
        <v>304</v>
      </c>
      <c r="F94" s="16"/>
      <c r="G94" s="16" t="s">
        <v>134</v>
      </c>
      <c r="H94" s="82"/>
      <c r="I94" s="57">
        <f>I93+J94</f>
        <v>54.967000000000013</v>
      </c>
      <c r="J94" s="18">
        <v>0.2</v>
      </c>
      <c r="K94" s="4">
        <f>K93+J94</f>
        <v>236.52</v>
      </c>
      <c r="R94" s="18"/>
      <c r="T94" s="18"/>
      <c r="W94" s="48" t="s">
        <v>236</v>
      </c>
      <c r="X94" s="50" t="s">
        <v>235</v>
      </c>
      <c r="Y94" s="48"/>
      <c r="Z94" s="59"/>
      <c r="AA94" s="63">
        <v>9.0429999999999993</v>
      </c>
      <c r="AB94" s="59">
        <v>246.44300000000007</v>
      </c>
    </row>
    <row r="95" spans="2:28" ht="19.5" customHeight="1">
      <c r="B95" s="69">
        <f t="shared" si="10"/>
        <v>92</v>
      </c>
      <c r="C95" s="35">
        <f t="shared" si="13"/>
        <v>7.5</v>
      </c>
      <c r="D95" s="45">
        <f t="shared" si="11"/>
        <v>244.02</v>
      </c>
      <c r="E95" s="15" t="s">
        <v>318</v>
      </c>
      <c r="F95" s="16"/>
      <c r="G95" s="16" t="s">
        <v>134</v>
      </c>
      <c r="H95" s="82"/>
      <c r="I95" s="57">
        <f t="shared" si="14"/>
        <v>62.467000000000013</v>
      </c>
      <c r="J95" s="18">
        <v>7.5</v>
      </c>
      <c r="K95" s="4">
        <f t="shared" si="12"/>
        <v>244.02</v>
      </c>
      <c r="R95" s="18"/>
      <c r="T95" s="18"/>
      <c r="W95" s="48"/>
      <c r="X95" s="50" t="s">
        <v>235</v>
      </c>
      <c r="Y95" s="48"/>
      <c r="Z95" s="59"/>
      <c r="AA95" s="63">
        <v>4.0999999999999996</v>
      </c>
      <c r="AB95" s="59">
        <v>250.54300000000006</v>
      </c>
    </row>
    <row r="96" spans="2:28" ht="19.5" customHeight="1">
      <c r="B96" s="69">
        <f t="shared" si="10"/>
        <v>93</v>
      </c>
      <c r="C96" s="35">
        <f t="shared" si="13"/>
        <v>5.5999999999999943</v>
      </c>
      <c r="D96" s="45">
        <f t="shared" si="11"/>
        <v>249.62</v>
      </c>
      <c r="E96" s="15" t="s">
        <v>135</v>
      </c>
      <c r="F96" s="16"/>
      <c r="G96" s="16" t="s">
        <v>13</v>
      </c>
      <c r="H96" s="82"/>
      <c r="I96" s="57">
        <f t="shared" si="14"/>
        <v>68.067000000000007</v>
      </c>
      <c r="J96" s="18">
        <v>5.6</v>
      </c>
      <c r="K96" s="4">
        <f t="shared" si="12"/>
        <v>249.62</v>
      </c>
      <c r="R96" s="18"/>
      <c r="T96" s="18"/>
      <c r="W96" s="48"/>
      <c r="X96" s="50" t="s">
        <v>235</v>
      </c>
      <c r="Y96" s="48"/>
      <c r="Z96" s="59"/>
      <c r="AA96" s="59">
        <v>0.47700000000000004</v>
      </c>
      <c r="AB96" s="59">
        <v>251.02000000000007</v>
      </c>
    </row>
    <row r="97" spans="2:28" ht="19.5" customHeight="1">
      <c r="B97" s="69">
        <f t="shared" si="10"/>
        <v>94</v>
      </c>
      <c r="C97" s="35">
        <f t="shared" si="13"/>
        <v>0.5</v>
      </c>
      <c r="D97" s="45">
        <f t="shared" si="11"/>
        <v>250.12</v>
      </c>
      <c r="E97" s="15" t="s">
        <v>237</v>
      </c>
      <c r="F97" s="16"/>
      <c r="G97" s="16" t="s">
        <v>137</v>
      </c>
      <c r="H97" s="82"/>
      <c r="I97" s="57">
        <f t="shared" si="14"/>
        <v>68.567000000000007</v>
      </c>
      <c r="J97" s="18">
        <v>0.5</v>
      </c>
      <c r="K97" s="4">
        <f t="shared" si="12"/>
        <v>250.12</v>
      </c>
      <c r="Q97" s="18"/>
      <c r="R97" s="18"/>
      <c r="S97" s="57"/>
      <c r="T97" s="18"/>
      <c r="W97" s="18"/>
      <c r="X97" s="18"/>
      <c r="Y97" s="18"/>
      <c r="Z97" s="18"/>
      <c r="AA97" s="18"/>
      <c r="AB97" s="18"/>
    </row>
    <row r="98" spans="2:28" ht="19.5" customHeight="1">
      <c r="B98" s="69">
        <f t="shared" si="10"/>
        <v>95</v>
      </c>
      <c r="C98" s="35">
        <f t="shared" si="13"/>
        <v>1.6999999999999886</v>
      </c>
      <c r="D98" s="45">
        <f t="shared" si="11"/>
        <v>251.82</v>
      </c>
      <c r="E98" s="15" t="s">
        <v>138</v>
      </c>
      <c r="F98" s="16"/>
      <c r="G98" s="16" t="s">
        <v>139</v>
      </c>
      <c r="H98" s="82"/>
      <c r="I98" s="57">
        <f t="shared" si="14"/>
        <v>70.26700000000001</v>
      </c>
      <c r="J98" s="18">
        <v>1.7</v>
      </c>
      <c r="K98" s="4">
        <f t="shared" si="12"/>
        <v>251.82</v>
      </c>
      <c r="Q98" s="18"/>
      <c r="R98" s="18"/>
      <c r="T98" s="18"/>
      <c r="W98" s="46" t="s">
        <v>238</v>
      </c>
      <c r="X98" s="50" t="s">
        <v>129</v>
      </c>
      <c r="Y98" s="48"/>
      <c r="Z98" s="47"/>
      <c r="AA98" s="47">
        <v>3.2</v>
      </c>
      <c r="AB98" s="47">
        <v>232.69200000000006</v>
      </c>
    </row>
    <row r="99" spans="2:28" ht="19.5" customHeight="1">
      <c r="B99" s="69">
        <f t="shared" si="10"/>
        <v>96</v>
      </c>
      <c r="C99" s="35">
        <f t="shared" si="13"/>
        <v>4.6999999999999886</v>
      </c>
      <c r="D99" s="45">
        <f t="shared" si="11"/>
        <v>256.52</v>
      </c>
      <c r="E99" s="88" t="s">
        <v>325</v>
      </c>
      <c r="F99" s="16"/>
      <c r="G99" s="16" t="s">
        <v>134</v>
      </c>
      <c r="H99" s="82"/>
      <c r="I99" s="57">
        <f t="shared" si="14"/>
        <v>74.967000000000013</v>
      </c>
      <c r="J99" s="18">
        <v>4.7</v>
      </c>
      <c r="K99" s="4">
        <f t="shared" si="12"/>
        <v>256.52</v>
      </c>
      <c r="Q99" s="18"/>
      <c r="R99" s="18"/>
      <c r="T99" s="18"/>
      <c r="W99" s="46" t="s">
        <v>238</v>
      </c>
      <c r="X99" s="50" t="s">
        <v>134</v>
      </c>
      <c r="Y99" s="48"/>
      <c r="Z99" s="47"/>
      <c r="AA99" s="52">
        <v>6.6</v>
      </c>
      <c r="AB99" s="47">
        <v>239.29200000000006</v>
      </c>
    </row>
    <row r="100" spans="2:28" ht="19.5" customHeight="1">
      <c r="B100" s="69">
        <f t="shared" si="10"/>
        <v>97</v>
      </c>
      <c r="C100" s="35">
        <f t="shared" si="13"/>
        <v>7.5</v>
      </c>
      <c r="D100" s="45">
        <f t="shared" si="11"/>
        <v>264.02</v>
      </c>
      <c r="E100" s="15" t="s">
        <v>271</v>
      </c>
      <c r="F100" s="16"/>
      <c r="G100" s="16" t="s">
        <v>54</v>
      </c>
      <c r="H100" s="82"/>
      <c r="I100" s="57">
        <f t="shared" si="14"/>
        <v>82.467000000000013</v>
      </c>
      <c r="J100" s="18">
        <f>7.8-0.3</f>
        <v>7.5</v>
      </c>
      <c r="K100" s="4">
        <f t="shared" si="12"/>
        <v>264.02</v>
      </c>
      <c r="Q100" s="18"/>
      <c r="R100" s="18"/>
      <c r="T100" s="18"/>
      <c r="W100" s="46"/>
      <c r="X100" s="50" t="s">
        <v>134</v>
      </c>
      <c r="Y100" s="48"/>
      <c r="Z100" s="47"/>
      <c r="AA100" s="55">
        <v>9.0429999999999993</v>
      </c>
      <c r="AB100" s="47">
        <v>248.33500000000006</v>
      </c>
    </row>
    <row r="101" spans="2:28" ht="19.5" customHeight="1">
      <c r="B101" s="69">
        <f t="shared" si="10"/>
        <v>98</v>
      </c>
      <c r="C101" s="35">
        <f t="shared" si="13"/>
        <v>0.25</v>
      </c>
      <c r="D101" s="45">
        <f t="shared" si="11"/>
        <v>264.27</v>
      </c>
      <c r="E101" s="23" t="s">
        <v>272</v>
      </c>
      <c r="F101" s="16"/>
      <c r="G101" s="16" t="s">
        <v>88</v>
      </c>
      <c r="H101" s="82"/>
      <c r="I101" s="57">
        <f t="shared" si="14"/>
        <v>82.717000000000013</v>
      </c>
      <c r="J101" s="18">
        <v>0.25</v>
      </c>
      <c r="K101" s="4">
        <f t="shared" si="12"/>
        <v>264.27</v>
      </c>
      <c r="P101" s="51"/>
      <c r="Q101" s="18"/>
      <c r="R101" s="18"/>
      <c r="T101" s="18"/>
      <c r="W101" s="46"/>
      <c r="X101" s="50" t="s">
        <v>134</v>
      </c>
      <c r="Y101" s="48"/>
      <c r="Z101" s="47"/>
      <c r="AA101" s="55">
        <v>4.0999999999999996</v>
      </c>
      <c r="AB101" s="47">
        <v>252.43500000000006</v>
      </c>
    </row>
    <row r="102" spans="2:28" ht="19.5" customHeight="1">
      <c r="B102" s="69">
        <f t="shared" si="10"/>
        <v>99</v>
      </c>
      <c r="C102" s="35">
        <f t="shared" si="13"/>
        <v>0.5</v>
      </c>
      <c r="D102" s="45">
        <f t="shared" si="11"/>
        <v>264.77</v>
      </c>
      <c r="E102" s="14" t="s">
        <v>313</v>
      </c>
      <c r="F102" s="16"/>
      <c r="G102" s="16" t="s">
        <v>55</v>
      </c>
      <c r="H102" s="82"/>
      <c r="I102" s="57">
        <f t="shared" si="14"/>
        <v>83.217000000000013</v>
      </c>
      <c r="J102" s="18">
        <v>0.5</v>
      </c>
      <c r="K102" s="4">
        <f t="shared" si="12"/>
        <v>264.77</v>
      </c>
      <c r="Q102" s="18"/>
      <c r="R102" s="18"/>
      <c r="T102" s="18"/>
      <c r="W102" s="46"/>
      <c r="X102" s="50" t="s">
        <v>134</v>
      </c>
      <c r="Y102" s="48"/>
      <c r="Z102" s="47"/>
      <c r="AA102" s="52">
        <v>0.47699999999999998</v>
      </c>
      <c r="AB102" s="47">
        <v>252.91200000000006</v>
      </c>
    </row>
    <row r="103" spans="2:28" ht="19.5" customHeight="1">
      <c r="B103" s="69">
        <f t="shared" si="10"/>
        <v>100</v>
      </c>
      <c r="C103" s="35">
        <f t="shared" si="13"/>
        <v>9.3000000000000114</v>
      </c>
      <c r="D103" s="45">
        <f t="shared" si="11"/>
        <v>274.07</v>
      </c>
      <c r="E103" s="15" t="s">
        <v>312</v>
      </c>
      <c r="F103" s="16"/>
      <c r="G103" s="17" t="s">
        <v>56</v>
      </c>
      <c r="H103" s="82"/>
      <c r="I103" s="57">
        <f t="shared" si="14"/>
        <v>92.51700000000001</v>
      </c>
      <c r="J103" s="18">
        <v>9.3000000000000007</v>
      </c>
      <c r="K103" s="4">
        <f t="shared" si="12"/>
        <v>274.07</v>
      </c>
      <c r="Q103" s="18"/>
      <c r="R103" s="18"/>
      <c r="T103" s="18"/>
      <c r="W103" s="46" t="s">
        <v>238</v>
      </c>
      <c r="X103" s="50" t="s">
        <v>139</v>
      </c>
      <c r="Y103" s="48"/>
      <c r="Z103" s="47"/>
      <c r="AA103" s="52">
        <v>1.7</v>
      </c>
      <c r="AB103" s="47">
        <v>254.61200000000005</v>
      </c>
    </row>
    <row r="104" spans="2:28" ht="19.5" customHeight="1">
      <c r="B104" s="69">
        <f t="shared" si="10"/>
        <v>101</v>
      </c>
      <c r="C104" s="35">
        <f t="shared" si="13"/>
        <v>2.3190000000000168</v>
      </c>
      <c r="D104" s="45">
        <f t="shared" si="11"/>
        <v>276.38900000000001</v>
      </c>
      <c r="E104" s="15" t="s">
        <v>273</v>
      </c>
      <c r="F104" s="16" t="s">
        <v>15</v>
      </c>
      <c r="G104" s="17" t="s">
        <v>57</v>
      </c>
      <c r="H104" s="82"/>
      <c r="I104" s="57">
        <f t="shared" si="14"/>
        <v>94.836000000000013</v>
      </c>
      <c r="J104" s="18">
        <v>2.319</v>
      </c>
      <c r="K104" s="4">
        <f t="shared" si="12"/>
        <v>276.38900000000001</v>
      </c>
      <c r="Q104" s="18"/>
      <c r="R104" s="18"/>
      <c r="T104" s="18"/>
      <c r="W104" s="46"/>
      <c r="X104" s="50" t="s">
        <v>134</v>
      </c>
      <c r="Y104" s="48"/>
      <c r="Z104" s="47"/>
      <c r="AA104" s="53">
        <v>4.5999999999999996</v>
      </c>
      <c r="AB104" s="47">
        <v>259.21200000000005</v>
      </c>
    </row>
    <row r="105" spans="2:28" ht="19.5" customHeight="1">
      <c r="B105" s="69">
        <f t="shared" si="10"/>
        <v>102</v>
      </c>
      <c r="C105" s="35">
        <f t="shared" si="13"/>
        <v>0.35000000000002274</v>
      </c>
      <c r="D105" s="45">
        <f t="shared" si="11"/>
        <v>276.73900000000003</v>
      </c>
      <c r="E105" s="15" t="s">
        <v>239</v>
      </c>
      <c r="F105" s="16" t="s">
        <v>15</v>
      </c>
      <c r="G105" s="16" t="s">
        <v>56</v>
      </c>
      <c r="H105" s="82"/>
      <c r="I105" s="57">
        <f t="shared" si="14"/>
        <v>95.186000000000007</v>
      </c>
      <c r="J105" s="18">
        <v>0.35</v>
      </c>
      <c r="K105" s="4">
        <f t="shared" si="12"/>
        <v>276.73900000000003</v>
      </c>
      <c r="R105" s="18"/>
      <c r="T105" s="18"/>
      <c r="W105" s="46"/>
      <c r="X105" s="50" t="s">
        <v>171</v>
      </c>
      <c r="Y105" s="48"/>
      <c r="Z105" s="47"/>
      <c r="AA105" s="54">
        <v>7.8</v>
      </c>
      <c r="AB105" s="47">
        <v>267.01200000000006</v>
      </c>
    </row>
    <row r="106" spans="2:28" s="18" customFormat="1" ht="34.5" customHeight="1">
      <c r="B106" s="72">
        <f t="shared" si="10"/>
        <v>103</v>
      </c>
      <c r="C106" s="34">
        <f t="shared" si="13"/>
        <v>0.43700000000001182</v>
      </c>
      <c r="D106" s="44">
        <f t="shared" si="11"/>
        <v>277.17600000000004</v>
      </c>
      <c r="E106" s="3" t="s">
        <v>286</v>
      </c>
      <c r="F106" s="21"/>
      <c r="G106" s="21" t="s">
        <v>58</v>
      </c>
      <c r="H106" s="81" t="s">
        <v>297</v>
      </c>
      <c r="I106" s="57">
        <f t="shared" si="14"/>
        <v>95.623000000000005</v>
      </c>
      <c r="J106" s="18">
        <v>0.437</v>
      </c>
      <c r="K106" s="4">
        <f t="shared" si="12"/>
        <v>277.17600000000004</v>
      </c>
      <c r="M106" s="18" t="str">
        <f>L183</f>
        <v xml:space="preserve">       4     277km         06/04 14:17               06/05 00:28        </v>
      </c>
      <c r="O106" s="4"/>
      <c r="P106" s="4"/>
      <c r="Q106" s="4"/>
      <c r="S106" s="57"/>
      <c r="W106" s="46"/>
      <c r="X106" s="50" t="s">
        <v>134</v>
      </c>
      <c r="Y106" s="48"/>
      <c r="Z106" s="47"/>
      <c r="AA106" s="52">
        <v>0.17799999999999999</v>
      </c>
      <c r="AB106" s="47">
        <v>267.19000000000005</v>
      </c>
    </row>
    <row r="107" spans="2:28" s="18" customFormat="1" ht="19.5" customHeight="1">
      <c r="B107" s="69">
        <f t="shared" si="10"/>
        <v>104</v>
      </c>
      <c r="C107" s="35">
        <f t="shared" si="13"/>
        <v>3</v>
      </c>
      <c r="D107" s="45">
        <f t="shared" si="11"/>
        <v>280.17600000000004</v>
      </c>
      <c r="E107" s="15" t="s">
        <v>106</v>
      </c>
      <c r="F107" s="16"/>
      <c r="G107" s="16" t="s">
        <v>59</v>
      </c>
      <c r="H107" s="82"/>
      <c r="J107" s="18">
        <v>3</v>
      </c>
      <c r="K107" s="4">
        <f t="shared" si="12"/>
        <v>280.17600000000004</v>
      </c>
      <c r="M107" s="78" t="s">
        <v>293</v>
      </c>
      <c r="P107" s="4"/>
      <c r="Q107" s="4"/>
      <c r="S107" s="4"/>
      <c r="W107" s="46"/>
      <c r="X107" s="50" t="s">
        <v>170</v>
      </c>
      <c r="Y107" s="48"/>
      <c r="Z107" s="47"/>
      <c r="AA107" s="52">
        <v>0.47</v>
      </c>
      <c r="AB107" s="47">
        <v>267.66000000000008</v>
      </c>
    </row>
    <row r="108" spans="2:28" s="18" customFormat="1" ht="19.5" customHeight="1">
      <c r="B108" s="69">
        <f t="shared" si="10"/>
        <v>105</v>
      </c>
      <c r="C108" s="35">
        <f t="shared" si="13"/>
        <v>1.8000000000000114</v>
      </c>
      <c r="D108" s="45">
        <f t="shared" si="11"/>
        <v>281.97600000000006</v>
      </c>
      <c r="E108" s="15" t="s">
        <v>102</v>
      </c>
      <c r="F108" s="16"/>
      <c r="G108" s="16" t="s">
        <v>60</v>
      </c>
      <c r="H108" s="82"/>
      <c r="I108" s="57">
        <f>J107+J108</f>
        <v>4.8</v>
      </c>
      <c r="J108" s="18">
        <v>1.8</v>
      </c>
      <c r="K108" s="4">
        <f t="shared" si="12"/>
        <v>281.97600000000006</v>
      </c>
      <c r="P108" s="4"/>
      <c r="Q108" s="4"/>
      <c r="S108" s="4"/>
      <c r="W108" s="46"/>
      <c r="X108" s="49" t="s">
        <v>168</v>
      </c>
      <c r="Y108" s="48"/>
      <c r="Z108" s="47"/>
      <c r="AA108" s="52">
        <v>9.33</v>
      </c>
      <c r="AB108" s="47">
        <v>276.99000000000007</v>
      </c>
    </row>
    <row r="109" spans="2:28" s="18" customFormat="1" ht="19.5" customHeight="1">
      <c r="B109" s="69">
        <f t="shared" si="10"/>
        <v>106</v>
      </c>
      <c r="C109" s="35">
        <f t="shared" si="13"/>
        <v>10.5</v>
      </c>
      <c r="D109" s="45">
        <f t="shared" si="11"/>
        <v>292.47600000000006</v>
      </c>
      <c r="E109" s="20" t="s">
        <v>107</v>
      </c>
      <c r="F109" s="16" t="s">
        <v>15</v>
      </c>
      <c r="G109" s="16" t="s">
        <v>61</v>
      </c>
      <c r="H109" s="84"/>
      <c r="I109" s="57">
        <f t="shared" ref="I109:I137" si="24">I108+J109</f>
        <v>15.3</v>
      </c>
      <c r="J109" s="18">
        <v>10.5</v>
      </c>
      <c r="K109" s="4">
        <f t="shared" si="12"/>
        <v>292.47600000000006</v>
      </c>
      <c r="O109" s="4"/>
      <c r="P109" s="4"/>
      <c r="Q109" s="4"/>
      <c r="S109" s="57"/>
      <c r="W109" s="46" t="s">
        <v>240</v>
      </c>
      <c r="X109" s="49" t="s">
        <v>169</v>
      </c>
      <c r="Y109" s="48"/>
      <c r="Z109" s="47"/>
      <c r="AA109" s="47">
        <v>2.319</v>
      </c>
      <c r="AB109" s="47">
        <v>279.30900000000008</v>
      </c>
    </row>
    <row r="110" spans="2:28" s="18" customFormat="1" ht="19.5" customHeight="1">
      <c r="B110" s="69">
        <f t="shared" si="10"/>
        <v>107</v>
      </c>
      <c r="C110" s="35">
        <f t="shared" si="13"/>
        <v>6.8000000000000114</v>
      </c>
      <c r="D110" s="45">
        <f t="shared" si="11"/>
        <v>299.27600000000007</v>
      </c>
      <c r="E110" s="10" t="s">
        <v>140</v>
      </c>
      <c r="F110" s="16" t="s">
        <v>15</v>
      </c>
      <c r="G110" s="16" t="s">
        <v>157</v>
      </c>
      <c r="H110" s="84"/>
      <c r="I110" s="57">
        <f t="shared" si="24"/>
        <v>22.1</v>
      </c>
      <c r="J110" s="56">
        <v>6.8</v>
      </c>
      <c r="K110" s="4">
        <f t="shared" si="12"/>
        <v>299.27600000000007</v>
      </c>
      <c r="P110" s="4"/>
      <c r="Q110" s="4"/>
      <c r="S110" s="4"/>
      <c r="W110" s="46" t="s">
        <v>240</v>
      </c>
      <c r="X110" s="50" t="s">
        <v>168</v>
      </c>
      <c r="Y110" s="48"/>
      <c r="Z110" s="47"/>
      <c r="AA110" s="47">
        <v>0.35</v>
      </c>
      <c r="AB110" s="47">
        <v>279.65900000000011</v>
      </c>
    </row>
    <row r="111" spans="2:28" s="18" customFormat="1" ht="19.5" customHeight="1">
      <c r="B111" s="69">
        <f t="shared" si="10"/>
        <v>108</v>
      </c>
      <c r="C111" s="35">
        <f t="shared" si="13"/>
        <v>3.3000000000000114</v>
      </c>
      <c r="D111" s="45">
        <f t="shared" si="11"/>
        <v>302.57600000000008</v>
      </c>
      <c r="E111" s="20" t="s">
        <v>158</v>
      </c>
      <c r="F111" s="16" t="s">
        <v>15</v>
      </c>
      <c r="G111" s="16" t="s">
        <v>159</v>
      </c>
      <c r="H111" s="84"/>
      <c r="I111" s="57">
        <f t="shared" si="24"/>
        <v>25.400000000000002</v>
      </c>
      <c r="J111" s="56">
        <v>3.3</v>
      </c>
      <c r="K111" s="4">
        <f t="shared" si="12"/>
        <v>302.57600000000008</v>
      </c>
      <c r="P111" s="4"/>
      <c r="Q111" s="4"/>
      <c r="S111" s="4"/>
    </row>
    <row r="112" spans="2:28" s="18" customFormat="1" ht="19.5" customHeight="1">
      <c r="B112" s="69">
        <f>B111+1</f>
        <v>109</v>
      </c>
      <c r="C112" s="35">
        <f t="shared" si="13"/>
        <v>4.8999999999999773</v>
      </c>
      <c r="D112" s="45">
        <f t="shared" si="11"/>
        <v>307.47600000000006</v>
      </c>
      <c r="E112" s="14" t="s">
        <v>163</v>
      </c>
      <c r="F112" s="16" t="s">
        <v>15</v>
      </c>
      <c r="G112" s="16" t="s">
        <v>164</v>
      </c>
      <c r="H112" s="84"/>
      <c r="I112" s="57">
        <f t="shared" si="24"/>
        <v>30.300000000000004</v>
      </c>
      <c r="J112" s="56">
        <v>4.9000000000000004</v>
      </c>
      <c r="K112" s="4">
        <f>K111+J112</f>
        <v>307.47600000000006</v>
      </c>
      <c r="P112" s="4"/>
      <c r="Q112" s="4"/>
      <c r="S112" s="4"/>
    </row>
    <row r="113" spans="2:21" s="18" customFormat="1" ht="19.5" customHeight="1">
      <c r="B113" s="69">
        <f>B112+1</f>
        <v>110</v>
      </c>
      <c r="C113" s="35">
        <f t="shared" si="13"/>
        <v>2.5</v>
      </c>
      <c r="D113" s="45">
        <f t="shared" si="11"/>
        <v>309.97600000000006</v>
      </c>
      <c r="E113" s="20" t="s">
        <v>161</v>
      </c>
      <c r="F113" s="16" t="s">
        <v>15</v>
      </c>
      <c r="G113" s="16" t="s">
        <v>162</v>
      </c>
      <c r="H113" s="84"/>
      <c r="I113" s="57">
        <f t="shared" si="24"/>
        <v>32.800000000000004</v>
      </c>
      <c r="J113" s="56">
        <v>2.5</v>
      </c>
      <c r="K113" s="4">
        <f>K112+J113</f>
        <v>309.97600000000006</v>
      </c>
      <c r="P113" s="4"/>
      <c r="Q113" s="4"/>
      <c r="S113" s="4"/>
    </row>
    <row r="114" spans="2:21" s="18" customFormat="1" ht="19.5" customHeight="1">
      <c r="B114" s="69">
        <f t="shared" ref="B114" si="25">B113+1</f>
        <v>111</v>
      </c>
      <c r="C114" s="35">
        <f t="shared" si="13"/>
        <v>1.6000000000000227</v>
      </c>
      <c r="D114" s="45">
        <f t="shared" si="11"/>
        <v>311.57600000000008</v>
      </c>
      <c r="E114" s="20" t="s">
        <v>160</v>
      </c>
      <c r="F114" s="16"/>
      <c r="G114" s="16" t="s">
        <v>165</v>
      </c>
      <c r="H114" s="84"/>
      <c r="I114" s="57">
        <f t="shared" si="24"/>
        <v>34.400000000000006</v>
      </c>
      <c r="J114" s="56">
        <v>1.6</v>
      </c>
      <c r="K114" s="4">
        <f t="shared" ref="K114" si="26">K113+J114</f>
        <v>311.57600000000008</v>
      </c>
      <c r="P114" s="4"/>
      <c r="Q114" s="4"/>
      <c r="S114" s="4"/>
    </row>
    <row r="115" spans="2:21" s="18" customFormat="1" ht="19.5" customHeight="1">
      <c r="B115" s="69">
        <f t="shared" si="10"/>
        <v>112</v>
      </c>
      <c r="C115" s="35">
        <f t="shared" si="13"/>
        <v>3.3000000000000114</v>
      </c>
      <c r="D115" s="45">
        <f t="shared" si="11"/>
        <v>314.87600000000009</v>
      </c>
      <c r="E115" s="20" t="s">
        <v>241</v>
      </c>
      <c r="F115" s="16" t="s">
        <v>15</v>
      </c>
      <c r="G115" s="16" t="s">
        <v>159</v>
      </c>
      <c r="H115" s="82"/>
      <c r="I115" s="57">
        <f t="shared" si="24"/>
        <v>37.700000000000003</v>
      </c>
      <c r="J115" s="56">
        <v>3.3</v>
      </c>
      <c r="K115" s="4">
        <f t="shared" si="12"/>
        <v>314.87600000000009</v>
      </c>
      <c r="O115" s="4"/>
      <c r="P115" s="4"/>
      <c r="Q115" s="4"/>
      <c r="S115" s="4"/>
    </row>
    <row r="116" spans="2:21" s="18" customFormat="1" ht="19.5" customHeight="1">
      <c r="B116" s="69">
        <f t="shared" si="10"/>
        <v>113</v>
      </c>
      <c r="C116" s="35">
        <f t="shared" si="13"/>
        <v>1.6000000000000227</v>
      </c>
      <c r="D116" s="45">
        <f t="shared" si="11"/>
        <v>316.47600000000011</v>
      </c>
      <c r="E116" s="20" t="s">
        <v>242</v>
      </c>
      <c r="F116" s="16"/>
      <c r="G116" s="16" t="s">
        <v>294</v>
      </c>
      <c r="H116" s="84"/>
      <c r="I116" s="57">
        <f t="shared" si="24"/>
        <v>39.300000000000004</v>
      </c>
      <c r="J116" s="56">
        <v>1.6</v>
      </c>
      <c r="K116" s="4">
        <f t="shared" si="12"/>
        <v>316.47600000000011</v>
      </c>
      <c r="O116" s="4"/>
      <c r="P116" s="4"/>
      <c r="Q116" s="4"/>
      <c r="S116" s="4"/>
    </row>
    <row r="117" spans="2:21" s="18" customFormat="1" ht="19.5" customHeight="1">
      <c r="B117" s="69">
        <f t="shared" si="10"/>
        <v>114</v>
      </c>
      <c r="C117" s="35">
        <f t="shared" si="13"/>
        <v>0.90800000000001546</v>
      </c>
      <c r="D117" s="45">
        <f t="shared" si="11"/>
        <v>317.38400000000013</v>
      </c>
      <c r="E117" s="20" t="s">
        <v>295</v>
      </c>
      <c r="F117" s="16" t="s">
        <v>15</v>
      </c>
      <c r="G117" s="16" t="s">
        <v>173</v>
      </c>
      <c r="H117" s="84"/>
      <c r="I117" s="57">
        <f t="shared" si="24"/>
        <v>40.208000000000006</v>
      </c>
      <c r="J117" s="56">
        <f>1.06-0.152</f>
        <v>0.90800000000000003</v>
      </c>
      <c r="K117" s="4">
        <f t="shared" si="12"/>
        <v>317.38400000000013</v>
      </c>
      <c r="O117" s="4"/>
      <c r="P117" s="4"/>
      <c r="Q117" s="4"/>
      <c r="S117" s="57"/>
    </row>
    <row r="118" spans="2:21" s="18" customFormat="1" ht="19.5" customHeight="1">
      <c r="B118" s="69">
        <f t="shared" si="10"/>
        <v>115</v>
      </c>
      <c r="C118" s="35">
        <f t="shared" si="13"/>
        <v>4.8000000000000114</v>
      </c>
      <c r="D118" s="45">
        <f t="shared" si="11"/>
        <v>322.18400000000014</v>
      </c>
      <c r="E118" s="15" t="s">
        <v>136</v>
      </c>
      <c r="F118" s="16"/>
      <c r="G118" s="16" t="s">
        <v>62</v>
      </c>
      <c r="H118" s="84"/>
      <c r="I118" s="57">
        <f t="shared" si="24"/>
        <v>45.008000000000003</v>
      </c>
      <c r="J118" s="56">
        <v>4.8</v>
      </c>
      <c r="K118" s="4">
        <f t="shared" si="12"/>
        <v>322.18400000000014</v>
      </c>
      <c r="Q118" s="56"/>
      <c r="S118" s="4"/>
    </row>
    <row r="119" spans="2:21" s="18" customFormat="1" ht="19.5" customHeight="1">
      <c r="B119" s="69">
        <f t="shared" si="10"/>
        <v>116</v>
      </c>
      <c r="C119" s="35">
        <f t="shared" si="13"/>
        <v>5.0000000000011369E-2</v>
      </c>
      <c r="D119" s="45">
        <f t="shared" si="11"/>
        <v>322.23400000000015</v>
      </c>
      <c r="E119" s="14" t="s">
        <v>141</v>
      </c>
      <c r="F119" s="16" t="s">
        <v>15</v>
      </c>
      <c r="G119" s="16" t="s">
        <v>14</v>
      </c>
      <c r="H119" s="84"/>
      <c r="I119" s="57">
        <f t="shared" si="24"/>
        <v>45.058</v>
      </c>
      <c r="J119" s="56">
        <v>0.05</v>
      </c>
      <c r="K119" s="4">
        <f t="shared" si="12"/>
        <v>322.23400000000015</v>
      </c>
      <c r="P119" s="4"/>
      <c r="Q119" s="56"/>
      <c r="S119" s="4"/>
    </row>
    <row r="120" spans="2:21" s="18" customFormat="1" ht="19.5" customHeight="1">
      <c r="B120" s="69">
        <f t="shared" si="10"/>
        <v>117</v>
      </c>
      <c r="C120" s="35">
        <f t="shared" si="13"/>
        <v>0.13999999999998636</v>
      </c>
      <c r="D120" s="45">
        <f t="shared" si="11"/>
        <v>322.37400000000014</v>
      </c>
      <c r="E120" s="10" t="s">
        <v>102</v>
      </c>
      <c r="F120" s="16"/>
      <c r="G120" s="16" t="s">
        <v>14</v>
      </c>
      <c r="H120" s="84"/>
      <c r="I120" s="57">
        <f t="shared" si="24"/>
        <v>45.198</v>
      </c>
      <c r="J120" s="56">
        <v>0.14000000000000001</v>
      </c>
      <c r="K120" s="4">
        <f t="shared" si="12"/>
        <v>322.37400000000014</v>
      </c>
      <c r="P120" s="4"/>
      <c r="Q120" s="56"/>
      <c r="S120" s="4"/>
    </row>
    <row r="121" spans="2:21" s="18" customFormat="1" ht="19.5" customHeight="1">
      <c r="B121" s="69">
        <f t="shared" si="10"/>
        <v>118</v>
      </c>
      <c r="C121" s="35">
        <f t="shared" si="13"/>
        <v>3.3999999999999773</v>
      </c>
      <c r="D121" s="45">
        <f t="shared" si="11"/>
        <v>325.77400000000011</v>
      </c>
      <c r="E121" s="20" t="s">
        <v>106</v>
      </c>
      <c r="F121" s="16"/>
      <c r="G121" s="16" t="s">
        <v>63</v>
      </c>
      <c r="H121" s="84"/>
      <c r="I121" s="57">
        <f t="shared" si="24"/>
        <v>48.597999999999999</v>
      </c>
      <c r="J121" s="56">
        <v>3.4</v>
      </c>
      <c r="K121" s="4">
        <f t="shared" si="12"/>
        <v>325.77400000000011</v>
      </c>
      <c r="P121" s="4"/>
      <c r="Q121" s="56"/>
      <c r="S121" s="4"/>
    </row>
    <row r="122" spans="2:21" s="18" customFormat="1" ht="19.5" customHeight="1">
      <c r="B122" s="69">
        <f t="shared" si="10"/>
        <v>119</v>
      </c>
      <c r="C122" s="35">
        <f t="shared" si="13"/>
        <v>3.5</v>
      </c>
      <c r="D122" s="45">
        <f t="shared" si="11"/>
        <v>329.27400000000011</v>
      </c>
      <c r="E122" s="20" t="s">
        <v>108</v>
      </c>
      <c r="F122" s="16"/>
      <c r="G122" s="16" t="s">
        <v>64</v>
      </c>
      <c r="H122" s="84"/>
      <c r="I122" s="57">
        <f t="shared" si="24"/>
        <v>52.097999999999999</v>
      </c>
      <c r="J122" s="56">
        <v>3.5</v>
      </c>
      <c r="K122" s="4">
        <f t="shared" si="12"/>
        <v>329.27400000000011</v>
      </c>
      <c r="P122" s="4"/>
      <c r="Q122" s="4"/>
      <c r="S122" s="4"/>
    </row>
    <row r="123" spans="2:21" s="18" customFormat="1" ht="19.5" customHeight="1">
      <c r="B123" s="69">
        <f t="shared" si="10"/>
        <v>120</v>
      </c>
      <c r="C123" s="35">
        <f t="shared" si="13"/>
        <v>24.5</v>
      </c>
      <c r="D123" s="45">
        <f t="shared" si="11"/>
        <v>353.77400000000011</v>
      </c>
      <c r="E123" s="20" t="s">
        <v>109</v>
      </c>
      <c r="F123" s="16" t="s">
        <v>15</v>
      </c>
      <c r="G123" s="16" t="s">
        <v>274</v>
      </c>
      <c r="H123" s="84"/>
      <c r="I123" s="57">
        <f t="shared" si="24"/>
        <v>76.597999999999999</v>
      </c>
      <c r="J123" s="56">
        <f>26.366-1.866</f>
        <v>24.5</v>
      </c>
      <c r="K123" s="4">
        <f t="shared" si="12"/>
        <v>353.77400000000011</v>
      </c>
      <c r="P123" s="4"/>
      <c r="Q123" s="4"/>
      <c r="S123" s="4"/>
    </row>
    <row r="124" spans="2:21" s="18" customFormat="1" ht="19.5" customHeight="1">
      <c r="B124" s="69">
        <f t="shared" si="10"/>
        <v>121</v>
      </c>
      <c r="C124" s="35">
        <f t="shared" si="13"/>
        <v>5</v>
      </c>
      <c r="D124" s="45">
        <f t="shared" si="11"/>
        <v>358.77400000000011</v>
      </c>
      <c r="E124" s="20" t="s">
        <v>110</v>
      </c>
      <c r="F124" s="16" t="s">
        <v>15</v>
      </c>
      <c r="G124" s="17" t="s">
        <v>14</v>
      </c>
      <c r="H124" s="83"/>
      <c r="I124" s="57">
        <f t="shared" si="24"/>
        <v>81.597999999999999</v>
      </c>
      <c r="J124" s="18">
        <f>3+2</f>
        <v>5</v>
      </c>
      <c r="K124" s="4">
        <f t="shared" si="12"/>
        <v>358.77400000000011</v>
      </c>
      <c r="P124" s="4"/>
      <c r="Q124" s="4"/>
      <c r="S124" s="4"/>
    </row>
    <row r="125" spans="2:21" s="18" customFormat="1" ht="19.5" customHeight="1">
      <c r="B125" s="69">
        <f t="shared" si="10"/>
        <v>122</v>
      </c>
      <c r="C125" s="35">
        <f t="shared" si="13"/>
        <v>4.6999999999999886</v>
      </c>
      <c r="D125" s="45">
        <f t="shared" si="11"/>
        <v>363.4740000000001</v>
      </c>
      <c r="E125" s="15" t="s">
        <v>111</v>
      </c>
      <c r="F125" s="16"/>
      <c r="G125" s="17" t="s">
        <v>65</v>
      </c>
      <c r="H125" s="83"/>
      <c r="I125" s="57">
        <f t="shared" si="24"/>
        <v>86.298000000000002</v>
      </c>
      <c r="J125" s="18">
        <v>4.7</v>
      </c>
      <c r="K125" s="4">
        <f t="shared" si="12"/>
        <v>363.4740000000001</v>
      </c>
      <c r="P125" s="4"/>
      <c r="Q125" s="4"/>
      <c r="S125" s="4"/>
    </row>
    <row r="126" spans="2:21" s="18" customFormat="1" ht="19.5" customHeight="1">
      <c r="B126" s="69">
        <f t="shared" si="10"/>
        <v>123</v>
      </c>
      <c r="C126" s="35">
        <f t="shared" si="13"/>
        <v>0.30000000000001137</v>
      </c>
      <c r="D126" s="45">
        <f t="shared" si="11"/>
        <v>363.77400000000011</v>
      </c>
      <c r="E126" s="15" t="s">
        <v>112</v>
      </c>
      <c r="F126" s="16" t="s">
        <v>15</v>
      </c>
      <c r="G126" s="17" t="s">
        <v>66</v>
      </c>
      <c r="H126" s="83"/>
      <c r="I126" s="57">
        <f t="shared" si="24"/>
        <v>86.597999999999999</v>
      </c>
      <c r="J126" s="18">
        <v>0.3</v>
      </c>
      <c r="K126" s="4">
        <f t="shared" si="12"/>
        <v>363.77400000000011</v>
      </c>
      <c r="P126" s="4"/>
      <c r="S126" s="4"/>
    </row>
    <row r="127" spans="2:21" ht="21" customHeight="1">
      <c r="B127" s="72">
        <f t="shared" si="10"/>
        <v>124</v>
      </c>
      <c r="C127" s="34">
        <f t="shared" si="13"/>
        <v>2.8799999999999955</v>
      </c>
      <c r="D127" s="44">
        <f t="shared" si="11"/>
        <v>366.65400000000011</v>
      </c>
      <c r="E127" s="3" t="s">
        <v>243</v>
      </c>
      <c r="F127" s="21"/>
      <c r="G127" s="21" t="s">
        <v>66</v>
      </c>
      <c r="H127" s="81"/>
      <c r="I127" s="57">
        <f t="shared" si="24"/>
        <v>89.477999999999994</v>
      </c>
      <c r="J127" s="18">
        <v>2.88</v>
      </c>
      <c r="K127" s="4">
        <f t="shared" si="12"/>
        <v>366.65400000000011</v>
      </c>
      <c r="O127" s="18"/>
      <c r="R127" s="18"/>
      <c r="S127" s="57"/>
      <c r="T127" s="18"/>
      <c r="U127" s="4">
        <f>182.3+185.5</f>
        <v>367.8</v>
      </c>
    </row>
    <row r="128" spans="2:21" s="18" customFormat="1" ht="19.5" customHeight="1">
      <c r="B128" s="69">
        <f t="shared" si="10"/>
        <v>125</v>
      </c>
      <c r="C128" s="35">
        <f t="shared" si="13"/>
        <v>0.44999999999998863</v>
      </c>
      <c r="D128" s="45">
        <f t="shared" si="11"/>
        <v>367.1040000000001</v>
      </c>
      <c r="E128" s="14" t="s">
        <v>244</v>
      </c>
      <c r="F128" s="16" t="s">
        <v>15</v>
      </c>
      <c r="G128" s="17" t="s">
        <v>67</v>
      </c>
      <c r="H128" s="83"/>
      <c r="I128" s="57">
        <f t="shared" si="24"/>
        <v>89.927999999999997</v>
      </c>
      <c r="J128" s="18">
        <f>0.55-0.1</f>
        <v>0.45000000000000007</v>
      </c>
      <c r="K128" s="4">
        <f t="shared" si="12"/>
        <v>367.1040000000001</v>
      </c>
      <c r="M128" s="24"/>
      <c r="P128" s="4"/>
      <c r="Q128" s="4"/>
      <c r="S128" s="4"/>
    </row>
    <row r="129" spans="2:19" s="18" customFormat="1" ht="19.5" customHeight="1">
      <c r="B129" s="69">
        <f t="shared" si="10"/>
        <v>126</v>
      </c>
      <c r="C129" s="35">
        <f t="shared" si="13"/>
        <v>18.649999999999977</v>
      </c>
      <c r="D129" s="45">
        <f t="shared" si="11"/>
        <v>385.75400000000008</v>
      </c>
      <c r="E129" s="14" t="s">
        <v>319</v>
      </c>
      <c r="F129" s="16"/>
      <c r="G129" s="17" t="s">
        <v>67</v>
      </c>
      <c r="H129" s="82"/>
      <c r="I129" s="57">
        <f t="shared" si="24"/>
        <v>108.578</v>
      </c>
      <c r="J129" s="18">
        <f>19.28-0.63</f>
        <v>18.650000000000002</v>
      </c>
      <c r="K129" s="4">
        <f t="shared" si="12"/>
        <v>385.75400000000008</v>
      </c>
      <c r="P129" s="4"/>
      <c r="Q129" s="4"/>
      <c r="S129" s="4"/>
    </row>
    <row r="130" spans="2:19" s="18" customFormat="1" ht="19.5" customHeight="1">
      <c r="B130" s="69">
        <f t="shared" si="10"/>
        <v>127</v>
      </c>
      <c r="C130" s="35">
        <f t="shared" si="13"/>
        <v>7.7599999999999909</v>
      </c>
      <c r="D130" s="45">
        <f t="shared" si="11"/>
        <v>393.51400000000007</v>
      </c>
      <c r="E130" s="14" t="s">
        <v>245</v>
      </c>
      <c r="F130" s="16" t="s">
        <v>15</v>
      </c>
      <c r="G130" s="17" t="s">
        <v>68</v>
      </c>
      <c r="H130" s="83"/>
      <c r="I130" s="57">
        <f t="shared" si="24"/>
        <v>116.33800000000001</v>
      </c>
      <c r="J130" s="18">
        <v>7.76</v>
      </c>
      <c r="K130" s="4">
        <f t="shared" si="12"/>
        <v>393.51400000000007</v>
      </c>
      <c r="P130" s="4"/>
      <c r="Q130" s="4"/>
      <c r="S130" s="4"/>
    </row>
    <row r="131" spans="2:19" s="18" customFormat="1" ht="19.5" customHeight="1">
      <c r="B131" s="69">
        <f t="shared" si="10"/>
        <v>128</v>
      </c>
      <c r="C131" s="35">
        <f t="shared" si="13"/>
        <v>1</v>
      </c>
      <c r="D131" s="45">
        <f t="shared" si="11"/>
        <v>394.51400000000007</v>
      </c>
      <c r="E131" s="14" t="s">
        <v>113</v>
      </c>
      <c r="F131" s="16" t="s">
        <v>15</v>
      </c>
      <c r="G131" s="17" t="s">
        <v>142</v>
      </c>
      <c r="H131" s="83"/>
      <c r="I131" s="57">
        <f t="shared" si="24"/>
        <v>117.33800000000001</v>
      </c>
      <c r="J131" s="18">
        <v>1</v>
      </c>
      <c r="K131" s="4">
        <f t="shared" si="12"/>
        <v>394.51400000000007</v>
      </c>
      <c r="P131" s="4"/>
      <c r="Q131" s="4"/>
      <c r="S131" s="4"/>
    </row>
    <row r="132" spans="2:19" s="18" customFormat="1" ht="19.5" customHeight="1">
      <c r="B132" s="69">
        <f t="shared" si="10"/>
        <v>129</v>
      </c>
      <c r="C132" s="35">
        <f t="shared" si="13"/>
        <v>11.399999999999977</v>
      </c>
      <c r="D132" s="45">
        <f t="shared" si="11"/>
        <v>405.91400000000004</v>
      </c>
      <c r="E132" s="14" t="s">
        <v>246</v>
      </c>
      <c r="F132" s="16" t="s">
        <v>15</v>
      </c>
      <c r="G132" s="17" t="s">
        <v>69</v>
      </c>
      <c r="H132" s="83"/>
      <c r="I132" s="57">
        <f t="shared" si="24"/>
        <v>128.738</v>
      </c>
      <c r="J132" s="18">
        <v>11.4</v>
      </c>
      <c r="K132" s="4">
        <f t="shared" si="12"/>
        <v>405.91400000000004</v>
      </c>
      <c r="P132" s="4"/>
      <c r="Q132" s="4"/>
      <c r="S132" s="4"/>
    </row>
    <row r="133" spans="2:19" s="18" customFormat="1" ht="19.5" customHeight="1">
      <c r="B133" s="69">
        <f t="shared" si="10"/>
        <v>130</v>
      </c>
      <c r="C133" s="35">
        <f t="shared" si="13"/>
        <v>25.199999999999989</v>
      </c>
      <c r="D133" s="45">
        <f t="shared" si="11"/>
        <v>431.11400000000003</v>
      </c>
      <c r="E133" s="14" t="s">
        <v>247</v>
      </c>
      <c r="F133" s="16" t="s">
        <v>15</v>
      </c>
      <c r="G133" s="17" t="s">
        <v>70</v>
      </c>
      <c r="H133" s="83"/>
      <c r="I133" s="57">
        <f t="shared" si="24"/>
        <v>153.93799999999999</v>
      </c>
      <c r="J133" s="18">
        <v>25.2</v>
      </c>
      <c r="K133" s="4">
        <f t="shared" si="12"/>
        <v>431.11400000000003</v>
      </c>
      <c r="P133" s="4"/>
      <c r="Q133" s="4"/>
      <c r="S133" s="4"/>
    </row>
    <row r="134" spans="2:19" s="18" customFormat="1" ht="19.5" customHeight="1">
      <c r="B134" s="69">
        <f t="shared" ref="B134:B166" si="27">B133+1</f>
        <v>131</v>
      </c>
      <c r="C134" s="35">
        <f t="shared" si="13"/>
        <v>19</v>
      </c>
      <c r="D134" s="45">
        <f t="shared" ref="D134:D166" si="28">K134</f>
        <v>450.11400000000003</v>
      </c>
      <c r="E134" s="14" t="s">
        <v>248</v>
      </c>
      <c r="F134" s="16" t="s">
        <v>15</v>
      </c>
      <c r="G134" s="17" t="s">
        <v>71</v>
      </c>
      <c r="H134" s="83"/>
      <c r="I134" s="57">
        <f t="shared" si="24"/>
        <v>172.93799999999999</v>
      </c>
      <c r="J134" s="18">
        <v>19</v>
      </c>
      <c r="K134" s="4">
        <f t="shared" ref="K134:K163" si="29">K133+J134</f>
        <v>450.11400000000003</v>
      </c>
      <c r="P134" s="4"/>
      <c r="Q134" s="4"/>
      <c r="S134" s="4"/>
    </row>
    <row r="135" spans="2:19" s="18" customFormat="1" ht="19.5" customHeight="1">
      <c r="B135" s="69">
        <f t="shared" si="27"/>
        <v>132</v>
      </c>
      <c r="C135" s="35">
        <f t="shared" ref="C135:C166" si="30">D135-D134</f>
        <v>5.6000000000000227</v>
      </c>
      <c r="D135" s="45">
        <f t="shared" si="28"/>
        <v>455.71400000000006</v>
      </c>
      <c r="E135" s="14" t="s">
        <v>249</v>
      </c>
      <c r="F135" s="16" t="s">
        <v>15</v>
      </c>
      <c r="G135" s="17" t="s">
        <v>71</v>
      </c>
      <c r="H135" s="83"/>
      <c r="I135" s="57">
        <f t="shared" si="24"/>
        <v>178.53799999999998</v>
      </c>
      <c r="J135" s="18">
        <v>5.6</v>
      </c>
      <c r="K135" s="4">
        <f t="shared" si="29"/>
        <v>455.71400000000006</v>
      </c>
      <c r="P135" s="4"/>
      <c r="Q135" s="4"/>
      <c r="S135" s="4"/>
    </row>
    <row r="136" spans="2:19" s="18" customFormat="1" ht="19.5" customHeight="1">
      <c r="B136" s="69">
        <f t="shared" si="27"/>
        <v>133</v>
      </c>
      <c r="C136" s="35">
        <f t="shared" si="30"/>
        <v>0.23000000000001819</v>
      </c>
      <c r="D136" s="45">
        <f t="shared" si="28"/>
        <v>455.94400000000007</v>
      </c>
      <c r="E136" s="10" t="s">
        <v>250</v>
      </c>
      <c r="F136" s="16" t="s">
        <v>15</v>
      </c>
      <c r="G136" s="17" t="s">
        <v>14</v>
      </c>
      <c r="H136" s="83"/>
      <c r="I136" s="57">
        <f t="shared" si="24"/>
        <v>178.76799999999997</v>
      </c>
      <c r="J136" s="18">
        <v>0.23</v>
      </c>
      <c r="K136" s="4">
        <f t="shared" si="29"/>
        <v>455.94400000000007</v>
      </c>
      <c r="P136" s="4"/>
      <c r="Q136" s="4"/>
      <c r="S136" s="4"/>
    </row>
    <row r="137" spans="2:19" s="18" customFormat="1" ht="32.25" customHeight="1">
      <c r="B137" s="72">
        <f t="shared" si="27"/>
        <v>134</v>
      </c>
      <c r="C137" s="34">
        <f t="shared" si="30"/>
        <v>0.43999999999999773</v>
      </c>
      <c r="D137" s="44">
        <f t="shared" si="28"/>
        <v>456.38400000000007</v>
      </c>
      <c r="E137" s="3" t="s">
        <v>280</v>
      </c>
      <c r="F137" s="21" t="s">
        <v>15</v>
      </c>
      <c r="G137" s="21" t="s">
        <v>72</v>
      </c>
      <c r="H137" s="81" t="s">
        <v>327</v>
      </c>
      <c r="I137" s="57">
        <f t="shared" si="24"/>
        <v>179.20799999999997</v>
      </c>
      <c r="J137" s="18">
        <v>0.44</v>
      </c>
      <c r="K137" s="4">
        <f t="shared" si="29"/>
        <v>456.38400000000007</v>
      </c>
      <c r="M137" s="18" t="str">
        <f>L185</f>
        <v xml:space="preserve">       5     456km         06/04 20:00               06/05 12:24        </v>
      </c>
      <c r="P137" s="4"/>
      <c r="Q137" s="4"/>
      <c r="S137" s="4"/>
    </row>
    <row r="138" spans="2:19" s="18" customFormat="1" ht="19.5" customHeight="1">
      <c r="B138" s="69">
        <f t="shared" si="27"/>
        <v>135</v>
      </c>
      <c r="C138" s="35">
        <f t="shared" si="30"/>
        <v>1</v>
      </c>
      <c r="D138" s="45">
        <f t="shared" si="28"/>
        <v>457.38400000000007</v>
      </c>
      <c r="E138" s="14" t="s">
        <v>114</v>
      </c>
      <c r="F138" s="16" t="s">
        <v>15</v>
      </c>
      <c r="G138" s="17" t="s">
        <v>86</v>
      </c>
      <c r="H138" s="83"/>
      <c r="J138" s="18">
        <v>1</v>
      </c>
      <c r="K138" s="4">
        <f t="shared" si="29"/>
        <v>457.38400000000007</v>
      </c>
      <c r="M138" s="78" t="s">
        <v>296</v>
      </c>
      <c r="P138" s="4"/>
      <c r="Q138" s="4"/>
      <c r="S138" s="4"/>
    </row>
    <row r="139" spans="2:19" s="18" customFormat="1" ht="19.5" customHeight="1">
      <c r="B139" s="69">
        <f t="shared" si="27"/>
        <v>136</v>
      </c>
      <c r="C139" s="35">
        <f t="shared" si="30"/>
        <v>4.1000000000000227</v>
      </c>
      <c r="D139" s="45">
        <f t="shared" si="28"/>
        <v>461.48400000000009</v>
      </c>
      <c r="E139" s="14" t="s">
        <v>251</v>
      </c>
      <c r="F139" s="16" t="s">
        <v>15</v>
      </c>
      <c r="G139" s="17" t="s">
        <v>73</v>
      </c>
      <c r="H139" s="83"/>
      <c r="I139" s="57">
        <f>J138+J139</f>
        <v>5.0999999999999996</v>
      </c>
      <c r="J139" s="18">
        <v>4.0999999999999996</v>
      </c>
      <c r="K139" s="4">
        <f t="shared" si="29"/>
        <v>461.48400000000009</v>
      </c>
      <c r="P139" s="4"/>
      <c r="Q139" s="4"/>
      <c r="S139" s="4"/>
    </row>
    <row r="140" spans="2:19" s="18" customFormat="1" ht="19.5" customHeight="1">
      <c r="B140" s="69">
        <f t="shared" si="27"/>
        <v>137</v>
      </c>
      <c r="C140" s="35">
        <f t="shared" si="30"/>
        <v>11.199999999999989</v>
      </c>
      <c r="D140" s="45">
        <f t="shared" si="28"/>
        <v>472.68400000000008</v>
      </c>
      <c r="E140" s="14" t="s">
        <v>252</v>
      </c>
      <c r="F140" s="16" t="s">
        <v>15</v>
      </c>
      <c r="G140" s="17" t="s">
        <v>74</v>
      </c>
      <c r="H140" s="83"/>
      <c r="I140" s="57">
        <f t="shared" ref="I140:I151" si="31">I139+J140</f>
        <v>16.299999999999997</v>
      </c>
      <c r="J140" s="18">
        <v>11.2</v>
      </c>
      <c r="K140" s="4">
        <f t="shared" si="29"/>
        <v>472.68400000000008</v>
      </c>
      <c r="P140" s="4"/>
      <c r="Q140" s="4"/>
      <c r="S140" s="4"/>
    </row>
    <row r="141" spans="2:19" s="18" customFormat="1" ht="19.5" customHeight="1">
      <c r="B141" s="69">
        <f t="shared" si="27"/>
        <v>138</v>
      </c>
      <c r="C141" s="35">
        <f t="shared" si="30"/>
        <v>2.3000000000000114</v>
      </c>
      <c r="D141" s="45">
        <f t="shared" si="28"/>
        <v>474.98400000000009</v>
      </c>
      <c r="E141" s="14" t="s">
        <v>253</v>
      </c>
      <c r="F141" s="16"/>
      <c r="G141" s="17" t="s">
        <v>73</v>
      </c>
      <c r="H141" s="82"/>
      <c r="I141" s="57">
        <f t="shared" si="31"/>
        <v>18.599999999999998</v>
      </c>
      <c r="J141" s="18">
        <v>2.2999999999999998</v>
      </c>
      <c r="K141" s="4">
        <f t="shared" si="29"/>
        <v>474.98400000000009</v>
      </c>
      <c r="P141" s="4"/>
      <c r="Q141" s="4"/>
      <c r="S141" s="4"/>
    </row>
    <row r="142" spans="2:19" s="18" customFormat="1" ht="19.5" customHeight="1">
      <c r="B142" s="69">
        <f t="shared" si="27"/>
        <v>139</v>
      </c>
      <c r="C142" s="35">
        <f t="shared" si="30"/>
        <v>8.6000000000000227</v>
      </c>
      <c r="D142" s="45">
        <f t="shared" si="28"/>
        <v>483.58400000000012</v>
      </c>
      <c r="E142" s="14" t="s">
        <v>254</v>
      </c>
      <c r="F142" s="16"/>
      <c r="G142" s="17" t="s">
        <v>75</v>
      </c>
      <c r="H142" s="84"/>
      <c r="I142" s="57">
        <f t="shared" si="31"/>
        <v>27.199999999999996</v>
      </c>
      <c r="J142" s="18">
        <v>8.6</v>
      </c>
      <c r="K142" s="4">
        <f t="shared" si="29"/>
        <v>483.58400000000012</v>
      </c>
      <c r="P142" s="4"/>
      <c r="Q142" s="4"/>
      <c r="S142" s="4"/>
    </row>
    <row r="143" spans="2:19" s="18" customFormat="1" ht="19.5" customHeight="1">
      <c r="B143" s="69">
        <f t="shared" si="27"/>
        <v>140</v>
      </c>
      <c r="C143" s="35">
        <f t="shared" si="30"/>
        <v>1.5</v>
      </c>
      <c r="D143" s="45">
        <f t="shared" si="28"/>
        <v>485.08400000000012</v>
      </c>
      <c r="E143" s="14" t="s">
        <v>255</v>
      </c>
      <c r="F143" s="16"/>
      <c r="G143" s="17" t="s">
        <v>75</v>
      </c>
      <c r="H143" s="83"/>
      <c r="I143" s="57">
        <f t="shared" si="31"/>
        <v>28.699999999999996</v>
      </c>
      <c r="J143" s="18">
        <v>1.5</v>
      </c>
      <c r="K143" s="4">
        <f t="shared" si="29"/>
        <v>485.08400000000012</v>
      </c>
      <c r="P143" s="4"/>
      <c r="Q143" s="4"/>
      <c r="S143" s="4"/>
    </row>
    <row r="144" spans="2:19" s="18" customFormat="1" ht="19.5" customHeight="1">
      <c r="B144" s="69">
        <f t="shared" si="27"/>
        <v>141</v>
      </c>
      <c r="C144" s="35">
        <f t="shared" si="30"/>
        <v>5.1999999999999886</v>
      </c>
      <c r="D144" s="45">
        <f t="shared" si="28"/>
        <v>490.28400000000011</v>
      </c>
      <c r="E144" s="14" t="s">
        <v>106</v>
      </c>
      <c r="F144" s="16"/>
      <c r="G144" s="17" t="s">
        <v>76</v>
      </c>
      <c r="H144" s="83"/>
      <c r="I144" s="57">
        <f t="shared" si="31"/>
        <v>33.9</v>
      </c>
      <c r="J144" s="18">
        <v>5.2</v>
      </c>
      <c r="K144" s="4">
        <f t="shared" si="29"/>
        <v>490.28400000000011</v>
      </c>
      <c r="P144" s="4"/>
      <c r="Q144" s="4"/>
      <c r="S144" s="4"/>
    </row>
    <row r="145" spans="2:19" s="18" customFormat="1" ht="19.5" customHeight="1">
      <c r="B145" s="69">
        <f t="shared" si="27"/>
        <v>142</v>
      </c>
      <c r="C145" s="35">
        <f t="shared" si="30"/>
        <v>4.1000000000000227</v>
      </c>
      <c r="D145" s="45">
        <f t="shared" si="28"/>
        <v>494.38400000000013</v>
      </c>
      <c r="E145" s="14" t="s">
        <v>143</v>
      </c>
      <c r="F145" s="16" t="s">
        <v>15</v>
      </c>
      <c r="G145" s="17" t="s">
        <v>144</v>
      </c>
      <c r="H145" s="83"/>
      <c r="I145" s="57">
        <f t="shared" si="31"/>
        <v>38</v>
      </c>
      <c r="J145" s="18">
        <v>4.0999999999999996</v>
      </c>
      <c r="K145" s="4">
        <f t="shared" si="29"/>
        <v>494.38400000000013</v>
      </c>
      <c r="P145" s="4"/>
      <c r="Q145" s="4"/>
      <c r="S145" s="4"/>
    </row>
    <row r="146" spans="2:19" s="18" customFormat="1" ht="19.5" customHeight="1">
      <c r="B146" s="70">
        <f t="shared" si="27"/>
        <v>143</v>
      </c>
      <c r="C146" s="36">
        <f t="shared" si="30"/>
        <v>2.8999999999999773</v>
      </c>
      <c r="D146" s="67">
        <f t="shared" si="28"/>
        <v>497.28400000000011</v>
      </c>
      <c r="E146" s="14" t="s">
        <v>145</v>
      </c>
      <c r="F146" s="16" t="s">
        <v>15</v>
      </c>
      <c r="G146" s="17" t="s">
        <v>306</v>
      </c>
      <c r="H146" s="82"/>
      <c r="I146" s="57">
        <f t="shared" si="31"/>
        <v>40.9</v>
      </c>
      <c r="J146" s="18">
        <v>2.9</v>
      </c>
      <c r="K146" s="4">
        <f t="shared" si="29"/>
        <v>497.28400000000011</v>
      </c>
      <c r="P146" s="4"/>
      <c r="Q146" s="4"/>
      <c r="S146" s="4"/>
    </row>
    <row r="147" spans="2:19" s="18" customFormat="1" ht="21.75" customHeight="1">
      <c r="B147" s="72">
        <f t="shared" si="27"/>
        <v>144</v>
      </c>
      <c r="C147" s="34">
        <f t="shared" si="30"/>
        <v>14.899999999999977</v>
      </c>
      <c r="D147" s="44">
        <f t="shared" si="28"/>
        <v>512.18400000000008</v>
      </c>
      <c r="E147" s="3" t="s">
        <v>305</v>
      </c>
      <c r="F147" s="21"/>
      <c r="G147" s="21" t="s">
        <v>307</v>
      </c>
      <c r="H147" s="81"/>
      <c r="I147" s="57">
        <f t="shared" si="31"/>
        <v>55.8</v>
      </c>
      <c r="J147" s="18">
        <v>14.9</v>
      </c>
      <c r="K147" s="4">
        <f>K146+J147</f>
        <v>512.18400000000008</v>
      </c>
      <c r="M147" s="4"/>
      <c r="P147" s="4"/>
      <c r="Q147" s="4"/>
      <c r="S147" s="4"/>
    </row>
    <row r="148" spans="2:19" s="18" customFormat="1" ht="19.5" customHeight="1">
      <c r="B148" s="69">
        <f t="shared" si="27"/>
        <v>145</v>
      </c>
      <c r="C148" s="35">
        <f t="shared" si="30"/>
        <v>4</v>
      </c>
      <c r="D148" s="45">
        <f t="shared" si="28"/>
        <v>516.18400000000008</v>
      </c>
      <c r="E148" s="14" t="s">
        <v>146</v>
      </c>
      <c r="F148" s="16" t="s">
        <v>15</v>
      </c>
      <c r="G148" s="17" t="s">
        <v>147</v>
      </c>
      <c r="H148" s="83"/>
      <c r="I148" s="57">
        <f t="shared" si="31"/>
        <v>59.8</v>
      </c>
      <c r="J148" s="18">
        <v>4</v>
      </c>
      <c r="K148" s="4">
        <f t="shared" si="29"/>
        <v>516.18400000000008</v>
      </c>
      <c r="P148" s="4"/>
      <c r="Q148" s="4"/>
      <c r="S148" s="4"/>
    </row>
    <row r="149" spans="2:19" s="18" customFormat="1" ht="19.5" customHeight="1">
      <c r="B149" s="69">
        <f t="shared" si="27"/>
        <v>146</v>
      </c>
      <c r="C149" s="35">
        <f t="shared" si="30"/>
        <v>4.2000000000000455</v>
      </c>
      <c r="D149" s="45">
        <f t="shared" si="28"/>
        <v>520.38400000000013</v>
      </c>
      <c r="E149" s="14" t="s">
        <v>256</v>
      </c>
      <c r="F149" s="16"/>
      <c r="G149" s="17" t="s">
        <v>147</v>
      </c>
      <c r="H149" s="83"/>
      <c r="I149" s="57">
        <f t="shared" si="31"/>
        <v>64</v>
      </c>
      <c r="J149" s="18">
        <v>4.2</v>
      </c>
      <c r="K149" s="4">
        <f t="shared" si="29"/>
        <v>520.38400000000013</v>
      </c>
      <c r="P149" s="4"/>
      <c r="Q149" s="4"/>
      <c r="S149" s="4"/>
    </row>
    <row r="150" spans="2:19" s="18" customFormat="1" ht="19.5" customHeight="1">
      <c r="B150" s="69">
        <f t="shared" si="27"/>
        <v>147</v>
      </c>
      <c r="C150" s="87">
        <f t="shared" ref="C150" si="32">D150-D149</f>
        <v>35.399999999999977</v>
      </c>
      <c r="D150" s="45">
        <f t="shared" ref="D150" si="33">K150</f>
        <v>555.78400000000011</v>
      </c>
      <c r="E150" s="14" t="s">
        <v>302</v>
      </c>
      <c r="F150" s="16"/>
      <c r="G150" s="16" t="s">
        <v>148</v>
      </c>
      <c r="H150" s="82"/>
      <c r="I150" s="57">
        <f t="shared" si="31"/>
        <v>99.4</v>
      </c>
      <c r="J150" s="25">
        <v>35.4</v>
      </c>
      <c r="K150" s="4">
        <f t="shared" si="29"/>
        <v>555.78400000000011</v>
      </c>
      <c r="M150" s="78"/>
    </row>
    <row r="151" spans="2:19" s="18" customFormat="1" ht="19.5" customHeight="1">
      <c r="B151" s="69">
        <f t="shared" si="27"/>
        <v>148</v>
      </c>
      <c r="C151" s="35">
        <f t="shared" si="30"/>
        <v>2.5</v>
      </c>
      <c r="D151" s="45">
        <f t="shared" si="28"/>
        <v>558.28400000000011</v>
      </c>
      <c r="E151" s="14" t="s">
        <v>320</v>
      </c>
      <c r="F151" s="16"/>
      <c r="G151" s="17" t="s">
        <v>152</v>
      </c>
      <c r="H151" s="83"/>
      <c r="I151" s="57">
        <f t="shared" si="31"/>
        <v>101.9</v>
      </c>
      <c r="J151" s="25">
        <v>2.5</v>
      </c>
      <c r="K151" s="4">
        <f t="shared" si="29"/>
        <v>558.28400000000011</v>
      </c>
      <c r="P151" s="4"/>
      <c r="Q151" s="4"/>
      <c r="S151" s="4"/>
    </row>
    <row r="152" spans="2:19" s="18" customFormat="1" ht="19.5" customHeight="1">
      <c r="B152" s="69">
        <f t="shared" si="27"/>
        <v>149</v>
      </c>
      <c r="C152" s="35">
        <f t="shared" si="30"/>
        <v>3.6000000000000227</v>
      </c>
      <c r="D152" s="45">
        <f t="shared" si="28"/>
        <v>561.88400000000013</v>
      </c>
      <c r="E152" s="14" t="s">
        <v>149</v>
      </c>
      <c r="F152" s="16" t="s">
        <v>15</v>
      </c>
      <c r="G152" s="17" t="s">
        <v>150</v>
      </c>
      <c r="H152" s="83"/>
      <c r="I152" s="57">
        <f t="shared" ref="I152:I166" si="34">I151+J152</f>
        <v>105.5</v>
      </c>
      <c r="J152" s="25">
        <v>3.6</v>
      </c>
      <c r="K152" s="4">
        <f t="shared" si="29"/>
        <v>561.88400000000013</v>
      </c>
      <c r="P152" s="4"/>
      <c r="Q152" s="4"/>
      <c r="S152" s="4"/>
    </row>
    <row r="153" spans="2:19" s="18" customFormat="1" ht="19.5" customHeight="1">
      <c r="B153" s="69">
        <f t="shared" si="27"/>
        <v>150</v>
      </c>
      <c r="C153" s="35">
        <f t="shared" si="30"/>
        <v>0.90999999999996817</v>
      </c>
      <c r="D153" s="45">
        <f t="shared" si="28"/>
        <v>562.7940000000001</v>
      </c>
      <c r="E153" s="14" t="s">
        <v>151</v>
      </c>
      <c r="F153" s="16" t="s">
        <v>15</v>
      </c>
      <c r="G153" s="17" t="s">
        <v>152</v>
      </c>
      <c r="H153" s="83"/>
      <c r="I153" s="57">
        <f t="shared" si="34"/>
        <v>106.41</v>
      </c>
      <c r="J153" s="25">
        <v>0.91</v>
      </c>
      <c r="K153" s="4">
        <f t="shared" si="29"/>
        <v>562.7940000000001</v>
      </c>
      <c r="P153" s="4"/>
      <c r="Q153" s="4"/>
      <c r="S153" s="4"/>
    </row>
    <row r="154" spans="2:19" s="18" customFormat="1" ht="19.5" customHeight="1">
      <c r="B154" s="69">
        <f t="shared" si="27"/>
        <v>151</v>
      </c>
      <c r="C154" s="35">
        <f t="shared" si="30"/>
        <v>0.79999999999995453</v>
      </c>
      <c r="D154" s="45">
        <f t="shared" si="28"/>
        <v>563.59400000000005</v>
      </c>
      <c r="E154" s="14" t="s">
        <v>308</v>
      </c>
      <c r="F154" s="16"/>
      <c r="G154" s="17" t="s">
        <v>321</v>
      </c>
      <c r="H154" s="83"/>
      <c r="I154" s="57">
        <f t="shared" si="34"/>
        <v>107.21</v>
      </c>
      <c r="J154" s="25">
        <v>0.8</v>
      </c>
      <c r="K154" s="4">
        <f t="shared" si="29"/>
        <v>563.59400000000005</v>
      </c>
      <c r="P154" s="4"/>
      <c r="Q154" s="4"/>
      <c r="S154" s="4"/>
    </row>
    <row r="155" spans="2:19" s="18" customFormat="1" ht="19.5" customHeight="1">
      <c r="B155" s="69">
        <f t="shared" si="27"/>
        <v>152</v>
      </c>
      <c r="C155" s="87">
        <f t="shared" ref="C155:C156" si="35">D155-D154</f>
        <v>4.2000000000000455</v>
      </c>
      <c r="D155" s="91">
        <f t="shared" ref="D155:D156" si="36">K155</f>
        <v>567.7940000000001</v>
      </c>
      <c r="E155" s="89" t="s">
        <v>322</v>
      </c>
      <c r="F155" s="16"/>
      <c r="G155" s="90" t="s">
        <v>326</v>
      </c>
      <c r="H155" s="83"/>
      <c r="I155" s="57">
        <f t="shared" si="34"/>
        <v>111.41</v>
      </c>
      <c r="J155" s="25">
        <v>4.2</v>
      </c>
      <c r="K155" s="4">
        <f t="shared" si="29"/>
        <v>567.7940000000001</v>
      </c>
      <c r="P155" s="4"/>
      <c r="Q155" s="4"/>
      <c r="S155" s="4"/>
    </row>
    <row r="156" spans="2:19" s="18" customFormat="1" ht="19.5" customHeight="1">
      <c r="B156" s="69">
        <f t="shared" si="27"/>
        <v>153</v>
      </c>
      <c r="C156" s="87">
        <f t="shared" si="35"/>
        <v>3.2000000000000455</v>
      </c>
      <c r="D156" s="45">
        <f t="shared" si="36"/>
        <v>570.99400000000014</v>
      </c>
      <c r="E156" s="14" t="s">
        <v>328</v>
      </c>
      <c r="F156" s="16" t="s">
        <v>15</v>
      </c>
      <c r="G156" s="17" t="s">
        <v>14</v>
      </c>
      <c r="H156" s="83"/>
      <c r="I156" s="57">
        <f t="shared" si="34"/>
        <v>114.61</v>
      </c>
      <c r="J156" s="25">
        <v>3.2</v>
      </c>
      <c r="K156" s="4">
        <f t="shared" si="29"/>
        <v>570.99400000000014</v>
      </c>
      <c r="P156" s="4"/>
      <c r="Q156" s="4"/>
      <c r="S156" s="4"/>
    </row>
    <row r="157" spans="2:19" s="18" customFormat="1" ht="19.5" customHeight="1">
      <c r="B157" s="69">
        <f t="shared" si="27"/>
        <v>154</v>
      </c>
      <c r="C157" s="35">
        <f t="shared" si="30"/>
        <v>3.3769999999999527</v>
      </c>
      <c r="D157" s="45">
        <f t="shared" si="28"/>
        <v>574.37100000000009</v>
      </c>
      <c r="E157" s="14" t="s">
        <v>153</v>
      </c>
      <c r="F157" s="16" t="s">
        <v>15</v>
      </c>
      <c r="G157" s="17" t="s">
        <v>14</v>
      </c>
      <c r="H157" s="83"/>
      <c r="I157" s="57">
        <f t="shared" si="34"/>
        <v>117.98699999999999</v>
      </c>
      <c r="J157" s="25">
        <v>3.3769999999999998</v>
      </c>
      <c r="K157" s="4">
        <f t="shared" si="29"/>
        <v>574.37100000000009</v>
      </c>
      <c r="P157" s="4"/>
      <c r="Q157" s="4"/>
      <c r="S157" s="4"/>
    </row>
    <row r="158" spans="2:19" s="18" customFormat="1" ht="19.5" customHeight="1">
      <c r="B158" s="69">
        <f t="shared" si="27"/>
        <v>155</v>
      </c>
      <c r="C158" s="35">
        <f t="shared" si="30"/>
        <v>1.1000000000000227</v>
      </c>
      <c r="D158" s="45">
        <f t="shared" si="28"/>
        <v>575.47100000000012</v>
      </c>
      <c r="E158" s="14" t="s">
        <v>102</v>
      </c>
      <c r="F158" s="16" t="s">
        <v>15</v>
      </c>
      <c r="G158" s="17" t="s">
        <v>14</v>
      </c>
      <c r="H158" s="83"/>
      <c r="I158" s="57">
        <f t="shared" si="34"/>
        <v>119.08699999999999</v>
      </c>
      <c r="J158" s="25">
        <v>1.1000000000000001</v>
      </c>
      <c r="K158" s="4">
        <f t="shared" si="29"/>
        <v>575.47100000000012</v>
      </c>
      <c r="P158" s="4"/>
      <c r="Q158" s="4"/>
      <c r="S158" s="4"/>
    </row>
    <row r="159" spans="2:19" s="18" customFormat="1" ht="19.5" customHeight="1">
      <c r="B159" s="69">
        <f t="shared" si="27"/>
        <v>156</v>
      </c>
      <c r="C159" s="35">
        <f t="shared" si="30"/>
        <v>1.1000000000000227</v>
      </c>
      <c r="D159" s="45">
        <f t="shared" si="28"/>
        <v>576.57100000000014</v>
      </c>
      <c r="E159" s="14" t="s">
        <v>115</v>
      </c>
      <c r="F159" s="16" t="s">
        <v>15</v>
      </c>
      <c r="G159" s="17" t="s">
        <v>84</v>
      </c>
      <c r="H159" s="83"/>
      <c r="I159" s="57">
        <f t="shared" si="34"/>
        <v>120.18699999999998</v>
      </c>
      <c r="J159" s="25">
        <v>1.1000000000000001</v>
      </c>
      <c r="K159" s="4">
        <f t="shared" si="29"/>
        <v>576.57100000000014</v>
      </c>
      <c r="P159" s="4"/>
      <c r="Q159" s="4"/>
      <c r="S159" s="4"/>
    </row>
    <row r="160" spans="2:19" s="18" customFormat="1" ht="19.5" customHeight="1">
      <c r="B160" s="69">
        <f t="shared" si="27"/>
        <v>157</v>
      </c>
      <c r="C160" s="35">
        <f t="shared" si="30"/>
        <v>2.2999999999999545</v>
      </c>
      <c r="D160" s="45">
        <f t="shared" si="28"/>
        <v>578.87100000000009</v>
      </c>
      <c r="E160" s="14" t="s">
        <v>257</v>
      </c>
      <c r="F160" s="16" t="s">
        <v>15</v>
      </c>
      <c r="G160" s="17" t="s">
        <v>85</v>
      </c>
      <c r="H160" s="83"/>
      <c r="I160" s="57">
        <f t="shared" si="34"/>
        <v>122.48699999999998</v>
      </c>
      <c r="J160" s="25">
        <v>2.2999999999999998</v>
      </c>
      <c r="K160" s="4">
        <f t="shared" si="29"/>
        <v>578.87100000000009</v>
      </c>
      <c r="P160" s="4"/>
      <c r="Q160" s="4"/>
      <c r="S160" s="4"/>
    </row>
    <row r="161" spans="2:19" s="18" customFormat="1" ht="19.5" customHeight="1">
      <c r="B161" s="69">
        <f t="shared" si="27"/>
        <v>158</v>
      </c>
      <c r="C161" s="35">
        <f t="shared" si="30"/>
        <v>1.3999999999999773</v>
      </c>
      <c r="D161" s="45">
        <f t="shared" si="28"/>
        <v>580.27100000000007</v>
      </c>
      <c r="E161" s="14" t="s">
        <v>303</v>
      </c>
      <c r="F161" s="16" t="s">
        <v>15</v>
      </c>
      <c r="G161" s="17" t="s">
        <v>275</v>
      </c>
      <c r="H161" s="83"/>
      <c r="I161" s="57">
        <f t="shared" si="34"/>
        <v>123.88699999999999</v>
      </c>
      <c r="J161" s="18">
        <v>1.4</v>
      </c>
      <c r="K161" s="4">
        <f t="shared" si="29"/>
        <v>580.27100000000007</v>
      </c>
      <c r="P161" s="4"/>
      <c r="Q161" s="4"/>
      <c r="S161" s="4"/>
    </row>
    <row r="162" spans="2:19" s="18" customFormat="1" ht="19.5" customHeight="1">
      <c r="B162" s="69">
        <f t="shared" si="27"/>
        <v>159</v>
      </c>
      <c r="C162" s="35">
        <f t="shared" si="30"/>
        <v>8.3999999999999773</v>
      </c>
      <c r="D162" s="45">
        <f t="shared" si="28"/>
        <v>588.67100000000005</v>
      </c>
      <c r="E162" s="14" t="s">
        <v>258</v>
      </c>
      <c r="F162" s="16" t="s">
        <v>15</v>
      </c>
      <c r="G162" s="17" t="s">
        <v>77</v>
      </c>
      <c r="H162" s="83"/>
      <c r="I162" s="57">
        <f t="shared" si="34"/>
        <v>132.28699999999998</v>
      </c>
      <c r="J162" s="18">
        <v>8.4</v>
      </c>
      <c r="K162" s="4">
        <f t="shared" si="29"/>
        <v>588.67100000000005</v>
      </c>
      <c r="P162" s="4"/>
      <c r="Q162" s="4"/>
      <c r="S162" s="4"/>
    </row>
    <row r="163" spans="2:19" s="18" customFormat="1" ht="19.5" customHeight="1">
      <c r="B163" s="69">
        <f t="shared" si="27"/>
        <v>160</v>
      </c>
      <c r="C163" s="35">
        <f t="shared" si="30"/>
        <v>3.7000000000000455</v>
      </c>
      <c r="D163" s="45">
        <f t="shared" si="28"/>
        <v>592.37100000000009</v>
      </c>
      <c r="E163" s="14" t="s">
        <v>259</v>
      </c>
      <c r="F163" s="16"/>
      <c r="G163" s="17" t="s">
        <v>78</v>
      </c>
      <c r="H163" s="83"/>
      <c r="I163" s="57">
        <f t="shared" si="34"/>
        <v>135.98699999999997</v>
      </c>
      <c r="J163" s="18">
        <f>3.5+0.2</f>
        <v>3.7</v>
      </c>
      <c r="K163" s="4">
        <f t="shared" si="29"/>
        <v>592.37100000000009</v>
      </c>
      <c r="P163" s="4"/>
      <c r="Q163" s="4"/>
      <c r="S163" s="4"/>
    </row>
    <row r="164" spans="2:19" s="18" customFormat="1" ht="19.5" customHeight="1">
      <c r="B164" s="69">
        <f t="shared" si="27"/>
        <v>161</v>
      </c>
      <c r="C164" s="35">
        <f t="shared" si="30"/>
        <v>8.3999999999999773</v>
      </c>
      <c r="D164" s="45">
        <f t="shared" si="28"/>
        <v>600.77100000000007</v>
      </c>
      <c r="E164" s="14" t="s">
        <v>260</v>
      </c>
      <c r="F164" s="16" t="s">
        <v>15</v>
      </c>
      <c r="G164" s="17" t="s">
        <v>14</v>
      </c>
      <c r="H164" s="83"/>
      <c r="I164" s="57">
        <f t="shared" si="34"/>
        <v>144.38699999999997</v>
      </c>
      <c r="J164" s="18">
        <v>8.4</v>
      </c>
      <c r="K164" s="4">
        <f>K163+J164</f>
        <v>600.77100000000007</v>
      </c>
      <c r="S164" s="4"/>
    </row>
    <row r="165" spans="2:19" s="18" customFormat="1" ht="19.5" customHeight="1">
      <c r="B165" s="69">
        <f t="shared" si="27"/>
        <v>162</v>
      </c>
      <c r="C165" s="35">
        <f t="shared" si="30"/>
        <v>0.54999999999995453</v>
      </c>
      <c r="D165" s="45">
        <f t="shared" si="28"/>
        <v>601.32100000000003</v>
      </c>
      <c r="E165" s="14" t="s">
        <v>116</v>
      </c>
      <c r="F165" s="16" t="s">
        <v>15</v>
      </c>
      <c r="G165" s="17" t="s">
        <v>14</v>
      </c>
      <c r="H165" s="83"/>
      <c r="I165" s="57">
        <f t="shared" si="34"/>
        <v>144.93699999999998</v>
      </c>
      <c r="J165" s="18">
        <v>0.55000000000000004</v>
      </c>
      <c r="K165" s="4">
        <f>K164+J165</f>
        <v>601.32100000000003</v>
      </c>
      <c r="P165" s="4"/>
      <c r="Q165" s="4"/>
      <c r="S165" s="4"/>
    </row>
    <row r="166" spans="2:19" s="18" customFormat="1" ht="32.25" customHeight="1">
      <c r="B166" s="72">
        <f t="shared" si="27"/>
        <v>163</v>
      </c>
      <c r="C166" s="34">
        <f t="shared" si="30"/>
        <v>1.2999999999999545</v>
      </c>
      <c r="D166" s="44">
        <f t="shared" si="28"/>
        <v>602.62099999999998</v>
      </c>
      <c r="E166" s="26" t="s">
        <v>167</v>
      </c>
      <c r="F166" s="21"/>
      <c r="G166" s="27"/>
      <c r="H166" s="81"/>
      <c r="I166" s="57">
        <f t="shared" si="34"/>
        <v>146.23699999999999</v>
      </c>
      <c r="J166" s="18">
        <v>1.3</v>
      </c>
      <c r="K166" s="4">
        <f>K165+J166</f>
        <v>602.62099999999998</v>
      </c>
      <c r="M166" s="18" t="str">
        <f>L189</f>
        <v xml:space="preserve">  ゴール     600km         06/05 00:48               06/05 22:00        </v>
      </c>
      <c r="P166" s="4"/>
      <c r="Q166" s="4"/>
      <c r="S166" s="4"/>
    </row>
    <row r="167" spans="2:19" s="18" customFormat="1" ht="20.25" customHeight="1">
      <c r="B167" s="86" t="s">
        <v>154</v>
      </c>
      <c r="C167" s="86"/>
      <c r="D167" s="86"/>
      <c r="E167" s="86"/>
      <c r="F167" s="86"/>
      <c r="G167" s="86"/>
      <c r="H167" s="86"/>
      <c r="K167" s="4"/>
    </row>
    <row r="168" spans="2:19" s="18" customFormat="1" ht="23.25" customHeight="1">
      <c r="B168" s="73"/>
      <c r="C168" s="37"/>
      <c r="D168" s="28"/>
      <c r="E168" s="2" t="s">
        <v>329</v>
      </c>
      <c r="F168" s="1"/>
      <c r="G168" s="1"/>
      <c r="H168" s="81"/>
      <c r="K168" s="4"/>
    </row>
    <row r="169" spans="2:19" ht="13.5" customHeight="1">
      <c r="B169" s="74"/>
      <c r="C169" s="40"/>
      <c r="D169" s="30"/>
      <c r="E169" s="41"/>
      <c r="F169" s="29"/>
      <c r="G169" s="11"/>
      <c r="H169" s="80"/>
    </row>
    <row r="170" spans="2:19">
      <c r="L170" s="68" t="s">
        <v>7</v>
      </c>
    </row>
    <row r="171" spans="2:19" ht="15" customHeight="1">
      <c r="B171" s="75">
        <v>1</v>
      </c>
      <c r="C171" s="42" t="s">
        <v>1</v>
      </c>
      <c r="D171" s="31"/>
      <c r="E171" s="23"/>
      <c r="F171" s="31"/>
      <c r="G171" s="32"/>
      <c r="L171" s="68" t="s">
        <v>261</v>
      </c>
    </row>
    <row r="172" spans="2:19" ht="15">
      <c r="B172" s="75">
        <v>2</v>
      </c>
      <c r="C172" s="42" t="s">
        <v>2</v>
      </c>
      <c r="D172" s="31"/>
      <c r="E172" s="23"/>
      <c r="F172" s="31"/>
      <c r="G172" s="32"/>
      <c r="L172" s="68" t="s">
        <v>8</v>
      </c>
    </row>
    <row r="173" spans="2:19" ht="15">
      <c r="B173" s="75">
        <v>3</v>
      </c>
      <c r="C173" s="42" t="s">
        <v>3</v>
      </c>
      <c r="D173" s="31"/>
      <c r="E173" s="23"/>
      <c r="F173" s="31"/>
      <c r="G173" s="32"/>
      <c r="L173" s="68"/>
    </row>
    <row r="174" spans="2:19" ht="15">
      <c r="B174" s="75">
        <v>4</v>
      </c>
      <c r="C174" s="42" t="s">
        <v>4</v>
      </c>
      <c r="D174" s="31"/>
      <c r="E174" s="23"/>
      <c r="F174" s="31"/>
      <c r="G174" s="32"/>
      <c r="L174" s="68"/>
    </row>
    <row r="175" spans="2:19" ht="15">
      <c r="B175" s="75">
        <v>5</v>
      </c>
      <c r="C175" s="42" t="s">
        <v>262</v>
      </c>
      <c r="D175" s="31"/>
      <c r="E175" s="23"/>
      <c r="F175" s="31"/>
      <c r="G175" s="32"/>
      <c r="L175" s="68" t="s">
        <v>263</v>
      </c>
    </row>
    <row r="176" spans="2:19" ht="15">
      <c r="B176" s="75">
        <v>6</v>
      </c>
      <c r="C176" s="42" t="s">
        <v>155</v>
      </c>
      <c r="D176" s="31"/>
      <c r="E176" s="23"/>
      <c r="F176" s="31"/>
      <c r="G176" s="32"/>
      <c r="L176" s="68"/>
    </row>
    <row r="177" spans="2:12" ht="15">
      <c r="B177" s="75">
        <v>7</v>
      </c>
      <c r="C177" s="42" t="s">
        <v>87</v>
      </c>
      <c r="D177" s="31"/>
      <c r="E177" s="23"/>
      <c r="F177" s="31"/>
      <c r="G177" s="32"/>
      <c r="L177" s="68" t="s">
        <v>276</v>
      </c>
    </row>
    <row r="178" spans="2:12">
      <c r="B178" s="76">
        <v>8</v>
      </c>
      <c r="C178" s="43" t="s">
        <v>5</v>
      </c>
      <c r="D178" s="33"/>
      <c r="F178" s="7"/>
      <c r="L178" s="68"/>
    </row>
    <row r="179" spans="2:12">
      <c r="C179" s="43" t="s">
        <v>6</v>
      </c>
      <c r="D179" s="33"/>
      <c r="F179" s="7"/>
      <c r="L179" s="68" t="s">
        <v>277</v>
      </c>
    </row>
    <row r="180" spans="2:12">
      <c r="L180" s="68"/>
    </row>
    <row r="181" spans="2:12">
      <c r="L181" s="68" t="s">
        <v>166</v>
      </c>
    </row>
    <row r="182" spans="2:12">
      <c r="L182" s="68"/>
    </row>
    <row r="183" spans="2:12">
      <c r="L183" s="68" t="s">
        <v>278</v>
      </c>
    </row>
    <row r="184" spans="2:12">
      <c r="L184" s="68"/>
    </row>
    <row r="185" spans="2:12">
      <c r="L185" s="68" t="s">
        <v>279</v>
      </c>
    </row>
    <row r="186" spans="2:12">
      <c r="L186" s="68"/>
    </row>
    <row r="187" spans="2:12">
      <c r="L187" s="68"/>
    </row>
    <row r="188" spans="2:12">
      <c r="L188" s="68"/>
    </row>
    <row r="189" spans="2:12">
      <c r="L189" s="68" t="s">
        <v>264</v>
      </c>
    </row>
    <row r="190" spans="2:12">
      <c r="L190" s="31"/>
    </row>
    <row r="191" spans="2:12">
      <c r="L191" s="31"/>
    </row>
  </sheetData>
  <sheetProtection selectLockedCells="1" selectUnlockedCells="1"/>
  <mergeCells count="2">
    <mergeCell ref="O4:V4"/>
    <mergeCell ref="B167:H167"/>
  </mergeCells>
  <phoneticPr fontId="10"/>
  <hyperlinks>
    <hyperlink ref="M4" r:id="rId1"/>
    <hyperlink ref="M26" r:id="rId2"/>
    <hyperlink ref="M54" r:id="rId3"/>
    <hyperlink ref="M74" r:id="rId4"/>
    <hyperlink ref="M107" r:id="rId5"/>
    <hyperlink ref="M138" r:id="rId6"/>
  </hyperlinks>
  <pageMargins left="0.23622047244094491" right="0.23622047244094491" top="0.74803149606299213" bottom="0.74803149606299213" header="0.51181102362204722" footer="0.51181102362204722"/>
  <pageSetup paperSize="9" scale="87" firstPageNumber="0" fitToHeight="4" orientation="portrait" horizontalDpi="4294967293" verticalDpi="300"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ver5-3</vt:lpstr>
      <vt:lpstr>'ver5-3'!__xlnm.Print_Area</vt:lpstr>
      <vt:lpstr>'ver5-3'!Print_Area</vt:lpstr>
      <vt:lpstr>'ver5-3'!Print_Titles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user1</cp:lastModifiedBy>
  <cp:lastPrinted>2016-02-20T02:49:16Z</cp:lastPrinted>
  <dcterms:created xsi:type="dcterms:W3CDTF">2013-05-07T23:47:28Z</dcterms:created>
  <dcterms:modified xsi:type="dcterms:W3CDTF">2016-05-30T05:18:36Z</dcterms:modified>
</cp:coreProperties>
</file>