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Dropbox\Dropbox\2017BRM運営\20171028東京600ぐるっと安曇野\Cue\"/>
    </mc:Choice>
  </mc:AlternateContent>
  <bookViews>
    <workbookView xWindow="90" yWindow="30" windowWidth="14655" windowHeight="10695" tabRatio="525"/>
  </bookViews>
  <sheets>
    <sheet name="ver5-3" sheetId="10" r:id="rId1"/>
  </sheets>
  <definedNames>
    <definedName name="_____xlnm.Print_Area">#REF!</definedName>
    <definedName name="___xlnm.Print_Area">#REF!</definedName>
    <definedName name="__xlnm.Print_Area" localSheetId="0">'ver5-3'!$B$2:$K$166</definedName>
    <definedName name="__xlnm.Print_Area">#REF!</definedName>
    <definedName name="_xlnm.Print_Area" localSheetId="0">'ver5-3'!$B$2:$H$165</definedName>
    <definedName name="_xlnm.Print_Titles" localSheetId="0">'ver5-3'!$3:$3</definedName>
  </definedNames>
  <calcPr calcId="152511"/>
</workbook>
</file>

<file path=xl/calcChain.xml><?xml version="1.0" encoding="utf-8"?>
<calcChain xmlns="http://schemas.openxmlformats.org/spreadsheetml/2006/main">
  <c r="M163" i="10" l="1"/>
  <c r="B126" i="10"/>
  <c r="K126" i="10"/>
  <c r="K5" i="10"/>
  <c r="U91" i="10" l="1"/>
  <c r="U125" i="10"/>
  <c r="D4" i="10"/>
  <c r="D5" i="10"/>
  <c r="J160" i="10"/>
  <c r="M134" i="10"/>
  <c r="J122" i="10"/>
  <c r="J115" i="10"/>
  <c r="M104" i="10"/>
  <c r="M71" i="10"/>
  <c r="M51" i="10"/>
  <c r="J32" i="10"/>
  <c r="M24" i="10"/>
  <c r="K6" i="10"/>
  <c r="K7" i="10" s="1"/>
  <c r="B6" i="10"/>
  <c r="B7" i="10" s="1"/>
  <c r="B8" i="10" s="1"/>
  <c r="B9" i="10" s="1"/>
  <c r="B10" i="10" s="1"/>
  <c r="B11" i="10" s="1"/>
  <c r="B12" i="10" s="1"/>
  <c r="B13" i="10" s="1"/>
  <c r="B14" i="10" s="1"/>
  <c r="B15" i="10" s="1"/>
  <c r="B16" i="10" s="1"/>
  <c r="B17" i="10" s="1"/>
  <c r="B18" i="10" s="1"/>
  <c r="B19" i="10" s="1"/>
  <c r="B20" i="10" s="1"/>
  <c r="B21" i="10" s="1"/>
  <c r="B22" i="10" s="1"/>
  <c r="B23" i="10" s="1"/>
  <c r="B24" i="10" l="1"/>
  <c r="B25" i="10" s="1"/>
  <c r="B26" i="10" s="1"/>
  <c r="B27" i="10" s="1"/>
  <c r="B28" i="10" s="1"/>
  <c r="B29" i="10" s="1"/>
  <c r="D6" i="10"/>
  <c r="C5" i="10"/>
  <c r="C6" i="10"/>
  <c r="K8" i="10"/>
  <c r="D7" i="10"/>
  <c r="C7" i="10" s="1"/>
  <c r="B30" i="10" l="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2" i="10" s="1"/>
  <c r="B113" i="10" s="1"/>
  <c r="B114" i="10" s="1"/>
  <c r="B115" i="10" s="1"/>
  <c r="B116" i="10" s="1"/>
  <c r="B117" i="10" s="1"/>
  <c r="B118" i="10" s="1"/>
  <c r="B119" i="10" s="1"/>
  <c r="B120" i="10" s="1"/>
  <c r="B121" i="10" s="1"/>
  <c r="B122" i="10" s="1"/>
  <c r="B123" i="10" s="1"/>
  <c r="B124" i="10" s="1"/>
  <c r="B125"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B161" i="10" s="1"/>
  <c r="B162" i="10" s="1"/>
  <c r="B163" i="10" s="1"/>
  <c r="K9" i="10"/>
  <c r="D8" i="10"/>
  <c r="C8" i="10" s="1"/>
  <c r="D9" i="10" l="1"/>
  <c r="C9" i="10" s="1"/>
  <c r="K10" i="10"/>
  <c r="D10" i="10" l="1"/>
  <c r="C10" i="10" s="1"/>
  <c r="K11" i="10"/>
  <c r="D11" i="10" l="1"/>
  <c r="C11" i="10" s="1"/>
  <c r="K12" i="10"/>
  <c r="D12" i="10" l="1"/>
  <c r="C12" i="10" s="1"/>
  <c r="K13" i="10"/>
  <c r="K14" i="10" l="1"/>
  <c r="D13" i="10"/>
  <c r="C13" i="10" s="1"/>
  <c r="D14" i="10" l="1"/>
  <c r="C14" i="10" s="1"/>
  <c r="K15" i="10"/>
  <c r="D15" i="10" l="1"/>
  <c r="C15" i="10" s="1"/>
  <c r="K16" i="10"/>
  <c r="D16" i="10" l="1"/>
  <c r="C16" i="10" s="1"/>
  <c r="K17" i="10"/>
  <c r="K18" i="10" l="1"/>
  <c r="D17" i="10"/>
  <c r="C17" i="10" s="1"/>
  <c r="D18" i="10" l="1"/>
  <c r="C18" i="10" s="1"/>
  <c r="K19" i="10"/>
  <c r="D19" i="10" l="1"/>
  <c r="C19" i="10" s="1"/>
  <c r="K20" i="10"/>
  <c r="D20" i="10" l="1"/>
  <c r="C20" i="10" s="1"/>
  <c r="K21" i="10"/>
  <c r="K22" i="10" l="1"/>
  <c r="D21" i="10"/>
  <c r="C21" i="10" s="1"/>
  <c r="D22" i="10" l="1"/>
  <c r="C22" i="10" s="1"/>
  <c r="K23" i="10"/>
  <c r="K24" i="10" s="1"/>
  <c r="D23" i="10" l="1"/>
  <c r="C23" i="10" s="1"/>
  <c r="K25" i="10" l="1"/>
  <c r="D24" i="10"/>
  <c r="C24" i="10" s="1"/>
  <c r="D25" i="10" l="1"/>
  <c r="C25" i="10" s="1"/>
  <c r="K26" i="10"/>
  <c r="D26" i="10" l="1"/>
  <c r="C26" i="10" s="1"/>
  <c r="K27" i="10"/>
  <c r="D27" i="10" l="1"/>
  <c r="C27" i="10" s="1"/>
  <c r="K28" i="10"/>
  <c r="K29" i="10" s="1"/>
  <c r="D28" i="10" l="1"/>
  <c r="C28" i="10" s="1"/>
  <c r="D29" i="10" l="1"/>
  <c r="C29" i="10" s="1"/>
  <c r="K30" i="10"/>
  <c r="D30" i="10" l="1"/>
  <c r="C30" i="10" s="1"/>
  <c r="K31" i="10"/>
  <c r="K32" i="10" l="1"/>
  <c r="D31" i="10"/>
  <c r="C31" i="10" s="1"/>
  <c r="D32" i="10" l="1"/>
  <c r="C32" i="10" s="1"/>
  <c r="K33" i="10"/>
  <c r="D33" i="10" l="1"/>
  <c r="C33" i="10" s="1"/>
  <c r="K34" i="10"/>
  <c r="D34" i="10" l="1"/>
  <c r="C34" i="10" s="1"/>
  <c r="K35" i="10"/>
  <c r="K36" i="10" l="1"/>
  <c r="D35" i="10"/>
  <c r="C35" i="10" s="1"/>
  <c r="D36" i="10" l="1"/>
  <c r="C36" i="10" s="1"/>
  <c r="K37" i="10"/>
  <c r="D37" i="10" l="1"/>
  <c r="C37" i="10" s="1"/>
  <c r="K38" i="10"/>
  <c r="D38" i="10" l="1"/>
  <c r="C38" i="10" s="1"/>
  <c r="K39" i="10"/>
  <c r="K40" i="10" l="1"/>
  <c r="D39" i="10"/>
  <c r="C39" i="10" s="1"/>
  <c r="D40" i="10" l="1"/>
  <c r="C40" i="10" s="1"/>
  <c r="K41" i="10"/>
  <c r="D41" i="10" l="1"/>
  <c r="C41" i="10" s="1"/>
  <c r="K42" i="10"/>
  <c r="D42" i="10" l="1"/>
  <c r="C42" i="10" s="1"/>
  <c r="K43" i="10"/>
  <c r="K44" i="10" l="1"/>
  <c r="D43" i="10"/>
  <c r="C43" i="10" s="1"/>
  <c r="D44" i="10" l="1"/>
  <c r="C44" i="10" s="1"/>
  <c r="K45" i="10"/>
  <c r="D45" i="10" l="1"/>
  <c r="C45" i="10" s="1"/>
  <c r="K46" i="10"/>
  <c r="D46" i="10" l="1"/>
  <c r="C46" i="10" s="1"/>
  <c r="K47" i="10"/>
  <c r="K48" i="10" l="1"/>
  <c r="D47" i="10"/>
  <c r="C47" i="10" s="1"/>
  <c r="D48" i="10" l="1"/>
  <c r="C48" i="10" s="1"/>
  <c r="K49" i="10"/>
  <c r="D49" i="10" l="1"/>
  <c r="C49" i="10" s="1"/>
  <c r="K50" i="10"/>
  <c r="D50" i="10" l="1"/>
  <c r="C50" i="10" s="1"/>
  <c r="K51" i="10"/>
  <c r="K52" i="10" l="1"/>
  <c r="D51" i="10"/>
  <c r="C51" i="10" s="1"/>
  <c r="D52" i="10" l="1"/>
  <c r="C52" i="10" s="1"/>
  <c r="K53" i="10"/>
  <c r="D53" i="10" l="1"/>
  <c r="C53" i="10" s="1"/>
  <c r="K54" i="10"/>
  <c r="D54" i="10" l="1"/>
  <c r="C54" i="10" s="1"/>
  <c r="K55" i="10"/>
  <c r="K56" i="10" l="1"/>
  <c r="D55" i="10"/>
  <c r="C55" i="10" s="1"/>
  <c r="D56" i="10" l="1"/>
  <c r="C56" i="10" s="1"/>
  <c r="K57" i="10"/>
  <c r="D57" i="10" l="1"/>
  <c r="C57" i="10" s="1"/>
  <c r="K58" i="10"/>
  <c r="D58" i="10" l="1"/>
  <c r="C58" i="10" s="1"/>
  <c r="K59" i="10"/>
  <c r="K60" i="10" l="1"/>
  <c r="D59" i="10"/>
  <c r="C59" i="10" s="1"/>
  <c r="D60" i="10" l="1"/>
  <c r="C60" i="10" s="1"/>
  <c r="K61" i="10"/>
  <c r="D61" i="10" l="1"/>
  <c r="C61" i="10" s="1"/>
  <c r="K62" i="10"/>
  <c r="D62" i="10" l="1"/>
  <c r="C62" i="10" s="1"/>
  <c r="K63" i="10"/>
  <c r="K64" i="10" l="1"/>
  <c r="D63" i="10"/>
  <c r="C63" i="10" s="1"/>
  <c r="D64" i="10" l="1"/>
  <c r="C64" i="10" s="1"/>
  <c r="K65" i="10"/>
  <c r="D65" i="10" l="1"/>
  <c r="C65" i="10" s="1"/>
  <c r="K66" i="10"/>
  <c r="D66" i="10" l="1"/>
  <c r="C66" i="10" s="1"/>
  <c r="K67" i="10"/>
  <c r="K68" i="10" l="1"/>
  <c r="D67" i="10"/>
  <c r="C67" i="10" s="1"/>
  <c r="D68" i="10" l="1"/>
  <c r="C68" i="10" s="1"/>
  <c r="K69" i="10"/>
  <c r="D69" i="10" l="1"/>
  <c r="C69" i="10" s="1"/>
  <c r="K70" i="10"/>
  <c r="D70" i="10" l="1"/>
  <c r="C70" i="10" s="1"/>
  <c r="K71" i="10"/>
  <c r="K72" i="10" l="1"/>
  <c r="D71" i="10"/>
  <c r="C71" i="10" s="1"/>
  <c r="D72" i="10" l="1"/>
  <c r="C72" i="10" s="1"/>
  <c r="K73" i="10"/>
  <c r="D73" i="10" l="1"/>
  <c r="C73" i="10" s="1"/>
  <c r="K74" i="10"/>
  <c r="D74" i="10" l="1"/>
  <c r="C74" i="10" s="1"/>
  <c r="K75" i="10"/>
  <c r="K76" i="10" l="1"/>
  <c r="D75" i="10"/>
  <c r="C75" i="10" s="1"/>
  <c r="D76" i="10" l="1"/>
  <c r="C76" i="10" s="1"/>
  <c r="K77" i="10"/>
  <c r="D77" i="10" l="1"/>
  <c r="C77" i="10" s="1"/>
  <c r="K78" i="10"/>
  <c r="D78" i="10" l="1"/>
  <c r="C78" i="10" s="1"/>
  <c r="K79" i="10"/>
  <c r="K80" i="10" l="1"/>
  <c r="D79" i="10"/>
  <c r="C79" i="10" s="1"/>
  <c r="D80" i="10" l="1"/>
  <c r="C80" i="10" s="1"/>
  <c r="K81" i="10"/>
  <c r="D81" i="10" l="1"/>
  <c r="C81" i="10" s="1"/>
  <c r="K82" i="10"/>
  <c r="D82" i="10" l="1"/>
  <c r="C82" i="10" s="1"/>
  <c r="K83" i="10"/>
  <c r="K84" i="10" l="1"/>
  <c r="D83" i="10"/>
  <c r="C83" i="10" s="1"/>
  <c r="D84" i="10" l="1"/>
  <c r="C84" i="10" s="1"/>
  <c r="K85" i="10"/>
  <c r="D85" i="10" l="1"/>
  <c r="C85" i="10" s="1"/>
  <c r="K86" i="10"/>
  <c r="D86" i="10" l="1"/>
  <c r="C86" i="10" s="1"/>
  <c r="K87" i="10"/>
  <c r="K88" i="10" l="1"/>
  <c r="D87" i="10"/>
  <c r="C87" i="10" s="1"/>
  <c r="D88" i="10" l="1"/>
  <c r="C88" i="10" s="1"/>
  <c r="K89" i="10"/>
  <c r="D89" i="10" l="1"/>
  <c r="C89" i="10" s="1"/>
  <c r="K90" i="10"/>
  <c r="K91" i="10" l="1"/>
  <c r="D90" i="10"/>
  <c r="C90" i="10" s="1"/>
  <c r="K92" i="10" l="1"/>
  <c r="D91" i="10"/>
  <c r="C91" i="10" s="1"/>
  <c r="D92" i="10" l="1"/>
  <c r="C92" i="10" s="1"/>
  <c r="K93" i="10"/>
  <c r="D93" i="10" l="1"/>
  <c r="C93" i="10" s="1"/>
  <c r="K94" i="10"/>
  <c r="D94" i="10" l="1"/>
  <c r="C94" i="10" s="1"/>
  <c r="K95" i="10"/>
  <c r="K96" i="10" l="1"/>
  <c r="D95" i="10"/>
  <c r="C95" i="10" s="1"/>
  <c r="D96" i="10" l="1"/>
  <c r="C96" i="10" s="1"/>
  <c r="K97" i="10"/>
  <c r="D97" i="10" l="1"/>
  <c r="C97" i="10" s="1"/>
  <c r="K98" i="10"/>
  <c r="D98" i="10" l="1"/>
  <c r="C98" i="10" s="1"/>
  <c r="K99" i="10"/>
  <c r="K100" i="10" l="1"/>
  <c r="D99" i="10"/>
  <c r="C99" i="10" s="1"/>
  <c r="D100" i="10" l="1"/>
  <c r="C100" i="10" s="1"/>
  <c r="K101" i="10"/>
  <c r="D101" i="10" l="1"/>
  <c r="C101" i="10" s="1"/>
  <c r="K102" i="10"/>
  <c r="D102" i="10" l="1"/>
  <c r="C102" i="10" s="1"/>
  <c r="K103" i="10"/>
  <c r="K104" i="10" l="1"/>
  <c r="D103" i="10"/>
  <c r="C103" i="10" s="1"/>
  <c r="D104" i="10" l="1"/>
  <c r="C104" i="10" s="1"/>
  <c r="K105" i="10"/>
  <c r="D105" i="10" l="1"/>
  <c r="C105" i="10" s="1"/>
  <c r="K106" i="10"/>
  <c r="D106" i="10" l="1"/>
  <c r="C106" i="10" s="1"/>
  <c r="K107" i="10"/>
  <c r="K108" i="10" l="1"/>
  <c r="D107" i="10"/>
  <c r="C107" i="10" s="1"/>
  <c r="D108" i="10" l="1"/>
  <c r="C108" i="10" s="1"/>
  <c r="K109" i="10"/>
  <c r="D109" i="10" l="1"/>
  <c r="C109" i="10" s="1"/>
  <c r="K110" i="10"/>
  <c r="D110" i="10" l="1"/>
  <c r="C110" i="10" s="1"/>
  <c r="K111" i="10"/>
  <c r="K112" i="10" l="1"/>
  <c r="D111" i="10"/>
  <c r="C111" i="10" s="1"/>
  <c r="D112" i="10" l="1"/>
  <c r="C112" i="10" s="1"/>
  <c r="K113" i="10"/>
  <c r="D113" i="10" l="1"/>
  <c r="C113" i="10" s="1"/>
  <c r="K114" i="10"/>
  <c r="D114" i="10" l="1"/>
  <c r="C114" i="10" s="1"/>
  <c r="K115" i="10"/>
  <c r="K116" i="10" l="1"/>
  <c r="D115" i="10"/>
  <c r="C115" i="10" s="1"/>
  <c r="D116" i="10" l="1"/>
  <c r="C116" i="10" s="1"/>
  <c r="K117" i="10"/>
  <c r="D117" i="10" l="1"/>
  <c r="C117" i="10" s="1"/>
  <c r="K118" i="10"/>
  <c r="D118" i="10" l="1"/>
  <c r="C118" i="10" s="1"/>
  <c r="K119" i="10"/>
  <c r="D119" i="10" l="1"/>
  <c r="C119" i="10" s="1"/>
  <c r="K120" i="10"/>
  <c r="D120" i="10" l="1"/>
  <c r="C120" i="10" s="1"/>
  <c r="K121" i="10"/>
  <c r="D121" i="10" l="1"/>
  <c r="C121" i="10" s="1"/>
  <c r="K122" i="10"/>
  <c r="D122" i="10" l="1"/>
  <c r="C122" i="10" s="1"/>
  <c r="K123" i="10"/>
  <c r="D123" i="10" l="1"/>
  <c r="C123" i="10" s="1"/>
  <c r="K124" i="10"/>
  <c r="D124" i="10" l="1"/>
  <c r="C124" i="10" s="1"/>
  <c r="K125" i="10"/>
  <c r="D125" i="10" l="1"/>
  <c r="C125" i="10" s="1"/>
  <c r="D126" i="10" l="1"/>
  <c r="C126" i="10" s="1"/>
  <c r="K127" i="10"/>
  <c r="D127" i="10" l="1"/>
  <c r="C127" i="10" s="1"/>
  <c r="K128" i="10"/>
  <c r="D128" i="10" l="1"/>
  <c r="C128" i="10" s="1"/>
  <c r="K129" i="10"/>
  <c r="D129" i="10" l="1"/>
  <c r="C129" i="10" s="1"/>
  <c r="K130" i="10"/>
  <c r="D130" i="10" l="1"/>
  <c r="C130" i="10" s="1"/>
  <c r="K131" i="10"/>
  <c r="D131" i="10" l="1"/>
  <c r="C131" i="10" s="1"/>
  <c r="K132" i="10"/>
  <c r="D132" i="10" l="1"/>
  <c r="C132" i="10" s="1"/>
  <c r="K133" i="10"/>
  <c r="D133" i="10" l="1"/>
  <c r="C133" i="10" s="1"/>
  <c r="K134" i="10"/>
  <c r="D134" i="10" l="1"/>
  <c r="C134" i="10" s="1"/>
  <c r="K135" i="10"/>
  <c r="D135" i="10" l="1"/>
  <c r="C135" i="10" s="1"/>
  <c r="K136" i="10"/>
  <c r="D136" i="10" l="1"/>
  <c r="C136" i="10" s="1"/>
  <c r="K137" i="10"/>
  <c r="D137" i="10" l="1"/>
  <c r="C137" i="10" s="1"/>
  <c r="K138" i="10"/>
  <c r="D138" i="10" l="1"/>
  <c r="C138" i="10" s="1"/>
  <c r="K139" i="10"/>
  <c r="D139" i="10" l="1"/>
  <c r="C139" i="10" s="1"/>
  <c r="K140" i="10"/>
  <c r="D140" i="10" l="1"/>
  <c r="C140" i="10" s="1"/>
  <c r="K141" i="10"/>
  <c r="D141" i="10" l="1"/>
  <c r="C141" i="10" s="1"/>
  <c r="K142" i="10"/>
  <c r="D142" i="10" l="1"/>
  <c r="C142" i="10" s="1"/>
  <c r="K143" i="10"/>
  <c r="D143" i="10" l="1"/>
  <c r="C143" i="10" s="1"/>
  <c r="K144" i="10"/>
  <c r="D144" i="10" l="1"/>
  <c r="C144" i="10" s="1"/>
  <c r="K145" i="10"/>
  <c r="D145" i="10" l="1"/>
  <c r="C145" i="10" s="1"/>
  <c r="K146" i="10"/>
  <c r="K147" i="10" l="1"/>
  <c r="D146" i="10"/>
  <c r="C146" i="10" s="1"/>
  <c r="D147" i="10" l="1"/>
  <c r="C147" i="10" s="1"/>
  <c r="K148" i="10"/>
  <c r="D148" i="10" l="1"/>
  <c r="C148" i="10" s="1"/>
  <c r="K149" i="10"/>
  <c r="D149" i="10" l="1"/>
  <c r="C149" i="10" s="1"/>
  <c r="K150" i="10"/>
  <c r="D150" i="10" l="1"/>
  <c r="C150" i="10" s="1"/>
  <c r="K151" i="10"/>
  <c r="K152" i="10" l="1"/>
  <c r="D151" i="10"/>
  <c r="C151" i="10" s="1"/>
  <c r="K153" i="10" l="1"/>
  <c r="D152" i="10"/>
  <c r="C152" i="10" s="1"/>
  <c r="D153" i="10" l="1"/>
  <c r="C153" i="10" s="1"/>
  <c r="K154" i="10"/>
  <c r="D154" i="10" l="1"/>
  <c r="C154" i="10" s="1"/>
  <c r="K155" i="10"/>
  <c r="D155" i="10" l="1"/>
  <c r="C155" i="10" s="1"/>
  <c r="K156" i="10"/>
  <c r="D156" i="10" l="1"/>
  <c r="C156" i="10" s="1"/>
  <c r="K157" i="10"/>
  <c r="D157" i="10" l="1"/>
  <c r="C157" i="10" s="1"/>
  <c r="K158" i="10"/>
  <c r="D158" i="10" l="1"/>
  <c r="C158" i="10" s="1"/>
  <c r="K159" i="10"/>
  <c r="D159" i="10" l="1"/>
  <c r="C159" i="10" s="1"/>
  <c r="K160" i="10"/>
  <c r="D160" i="10" l="1"/>
  <c r="C160" i="10" s="1"/>
  <c r="K161" i="10"/>
  <c r="K162" i="10" l="1"/>
  <c r="D161" i="10"/>
  <c r="C161" i="10" s="1"/>
  <c r="D162" i="10" l="1"/>
  <c r="C162" i="10" s="1"/>
  <c r="K163" i="10"/>
  <c r="D163" i="10" s="1"/>
  <c r="C163" i="10" l="1"/>
</calcChain>
</file>

<file path=xl/sharedStrings.xml><?xml version="1.0" encoding="utf-8"?>
<sst xmlns="http://schemas.openxmlformats.org/spreadsheetml/2006/main" count="498" uniqueCount="316">
  <si>
    <t>No</t>
  </si>
  <si>
    <r>
      <rPr>
        <sz val="9"/>
        <rFont val="ＭＳ Ｐゴシック"/>
        <family val="3"/>
        <charset val="128"/>
      </rPr>
      <t>キューシートのレイアウト変更、補足追加修正等はご自身で行ってください、標高は目安数値。</t>
    </r>
    <rPh sb="35" eb="37">
      <t>ヒョウコウ</t>
    </rPh>
    <rPh sb="38" eb="40">
      <t>メヤス</t>
    </rPh>
    <rPh sb="40" eb="42">
      <t>スウチ</t>
    </rPh>
    <phoneticPr fontId="10"/>
  </si>
  <si>
    <r>
      <rPr>
        <sz val="9"/>
        <rFont val="ＭＳ Ｐゴシック"/>
        <family val="3"/>
        <charset val="128"/>
      </rPr>
      <t>キューシート、地図等は予告なく変更される場合があります、最新版をお使いください</t>
    </r>
  </si>
  <si>
    <r>
      <rPr>
        <sz val="9"/>
        <rFont val="ＭＳ Ｐゴシック"/>
        <family val="3"/>
        <charset val="128"/>
      </rPr>
      <t>ブリーフィングで変更箇所をお知らせする場合もあります、筆記用具はご持参ください。</t>
    </r>
  </si>
  <si>
    <r>
      <rPr>
        <sz val="9"/>
        <rFont val="ＭＳ Ｐゴシック"/>
        <family val="3"/>
        <charset val="128"/>
      </rPr>
      <t>スタート前までに必ずキューシートを理解してください、わかりにくい場合は参考地図をご覧ください。</t>
    </r>
  </si>
  <si>
    <t>申込登録された内容でリザルト作成しますので訂正がある方はスタートまでに済ませてください、</t>
    <rPh sb="0" eb="2">
      <t>モウシコミ</t>
    </rPh>
    <rPh sb="2" eb="4">
      <t>トウロク</t>
    </rPh>
    <rPh sb="7" eb="9">
      <t>ナイヨウ</t>
    </rPh>
    <rPh sb="14" eb="16">
      <t>サクセイ</t>
    </rPh>
    <rPh sb="21" eb="23">
      <t>テイセイ</t>
    </rPh>
    <rPh sb="26" eb="27">
      <t>カタ</t>
    </rPh>
    <rPh sb="35" eb="36">
      <t>ス</t>
    </rPh>
    <phoneticPr fontId="10"/>
  </si>
  <si>
    <t>リザルト提出後、及び認定後の訂正は受け付けません</t>
    <rPh sb="4" eb="6">
      <t>テイシュツ</t>
    </rPh>
    <rPh sb="6" eb="7">
      <t>ゴ</t>
    </rPh>
    <rPh sb="8" eb="9">
      <t>オヨ</t>
    </rPh>
    <rPh sb="10" eb="12">
      <t>ニンテイ</t>
    </rPh>
    <rPh sb="12" eb="13">
      <t>ゴ</t>
    </rPh>
    <rPh sb="14" eb="16">
      <t>テイセイ</t>
    </rPh>
    <rPh sb="17" eb="18">
      <t>ウ</t>
    </rPh>
    <rPh sb="19" eb="20">
      <t>ツ</t>
    </rPh>
    <phoneticPr fontId="10"/>
  </si>
  <si>
    <t xml:space="preserve">600km BRM </t>
  </si>
  <si>
    <t>========    ======       ===================      ====================</t>
  </si>
  <si>
    <r>
      <rPr>
        <sz val="9"/>
        <rFont val="ＭＳ Ｐゴシック"/>
        <family val="3"/>
        <charset val="128"/>
      </rPr>
      <t>区間</t>
    </r>
  </si>
  <si>
    <r>
      <rPr>
        <sz val="9"/>
        <rFont val="ＭＳ Ｐゴシック"/>
        <family val="3"/>
        <charset val="128"/>
      </rPr>
      <t>総距離</t>
    </r>
  </si>
  <si>
    <r>
      <rPr>
        <sz val="9"/>
        <rFont val="ＭＳ Ｐゴシック"/>
        <family val="3"/>
        <charset val="128"/>
      </rPr>
      <t>信号</t>
    </r>
  </si>
  <si>
    <r>
      <rPr>
        <sz val="9"/>
        <rFont val="ＭＳ Ｐゴシック"/>
        <family val="3"/>
        <charset val="128"/>
      </rPr>
      <t>路線</t>
    </r>
  </si>
  <si>
    <r>
      <rPr>
        <sz val="9"/>
        <rFont val="ＭＳ Ｐゴシック"/>
        <family val="3"/>
        <charset val="128"/>
      </rPr>
      <t>市道</t>
    </r>
    <rPh sb="0" eb="2">
      <t>シドウ</t>
    </rPh>
    <phoneticPr fontId="10"/>
  </si>
  <si>
    <r>
      <rPr>
        <sz val="9"/>
        <rFont val="ＭＳ Ｐゴシック"/>
        <family val="3"/>
        <charset val="128"/>
      </rPr>
      <t>市道</t>
    </r>
  </si>
  <si>
    <r>
      <rPr>
        <sz val="9"/>
        <rFont val="ＭＳ Ｐゴシック"/>
        <family val="3"/>
        <charset val="128"/>
      </rPr>
      <t>○</t>
    </r>
  </si>
  <si>
    <r>
      <rPr>
        <sz val="9"/>
        <rFont val="ＭＳ Ｐゴシック"/>
        <family val="3"/>
        <charset val="128"/>
      </rPr>
      <t>都</t>
    </r>
    <r>
      <rPr>
        <sz val="9"/>
        <rFont val="Arial"/>
        <family val="2"/>
      </rPr>
      <t>149</t>
    </r>
    <r>
      <rPr>
        <sz val="9"/>
        <rFont val="ＭＳ Ｐゴシック"/>
        <family val="3"/>
        <charset val="128"/>
      </rPr>
      <t>、都道</t>
    </r>
    <r>
      <rPr>
        <sz val="9"/>
        <rFont val="Arial"/>
        <family val="2"/>
      </rPr>
      <t>169</t>
    </r>
  </si>
  <si>
    <r>
      <rPr>
        <sz val="9"/>
        <rFont val="ＭＳ Ｐゴシック"/>
        <family val="3"/>
        <charset val="128"/>
      </rPr>
      <t>国</t>
    </r>
    <r>
      <rPr>
        <sz val="9"/>
        <rFont val="Arial"/>
        <family val="2"/>
      </rPr>
      <t>16</t>
    </r>
  </si>
  <si>
    <r>
      <rPr>
        <sz val="9"/>
        <rFont val="ＭＳ Ｐゴシック"/>
        <family val="3"/>
        <charset val="128"/>
      </rPr>
      <t>都</t>
    </r>
    <r>
      <rPr>
        <sz val="9"/>
        <rFont val="Arial"/>
        <family val="2"/>
      </rPr>
      <t>166</t>
    </r>
  </si>
  <si>
    <r>
      <rPr>
        <sz val="9"/>
        <rFont val="ＭＳ Ｐゴシック"/>
        <family val="3"/>
        <charset val="128"/>
      </rPr>
      <t>都</t>
    </r>
    <r>
      <rPr>
        <sz val="9"/>
        <rFont val="Arial"/>
        <family val="2"/>
      </rPr>
      <t>7</t>
    </r>
  </si>
  <si>
    <r>
      <rPr>
        <sz val="9"/>
        <rFont val="ＭＳ Ｐゴシック"/>
        <family val="3"/>
        <charset val="128"/>
      </rPr>
      <t>市道、都</t>
    </r>
    <r>
      <rPr>
        <sz val="9"/>
        <rFont val="Arial"/>
        <family val="2"/>
      </rPr>
      <t>250</t>
    </r>
  </si>
  <si>
    <r>
      <rPr>
        <sz val="9"/>
        <rFont val="ＭＳ Ｐゴシック"/>
        <family val="3"/>
        <charset val="128"/>
      </rPr>
      <t>国</t>
    </r>
    <r>
      <rPr>
        <sz val="9"/>
        <rFont val="Arial"/>
        <family val="2"/>
      </rPr>
      <t>411</t>
    </r>
  </si>
  <si>
    <r>
      <rPr>
        <sz val="9"/>
        <rFont val="ＭＳ Ｐゴシック"/>
        <family val="3"/>
        <charset val="128"/>
      </rPr>
      <t>都</t>
    </r>
    <r>
      <rPr>
        <sz val="9"/>
        <rFont val="Arial"/>
        <family val="2"/>
      </rPr>
      <t>53</t>
    </r>
  </si>
  <si>
    <r>
      <rPr>
        <sz val="9"/>
        <rFont val="ＭＳ Ｐゴシック"/>
        <family val="3"/>
        <charset val="128"/>
      </rPr>
      <t>都</t>
    </r>
    <r>
      <rPr>
        <sz val="9"/>
        <rFont val="Arial"/>
        <family val="2"/>
      </rPr>
      <t>195</t>
    </r>
    <r>
      <rPr>
        <sz val="9"/>
        <rFont val="ＭＳ Ｐゴシック"/>
        <family val="3"/>
        <charset val="128"/>
      </rPr>
      <t>、県</t>
    </r>
    <r>
      <rPr>
        <sz val="9"/>
        <rFont val="Arial"/>
        <family val="2"/>
      </rPr>
      <t>195</t>
    </r>
  </si>
  <si>
    <r>
      <rPr>
        <sz val="9"/>
        <rFont val="ＭＳ Ｐゴシック"/>
        <family val="3"/>
        <charset val="128"/>
      </rPr>
      <t>国</t>
    </r>
    <r>
      <rPr>
        <sz val="9"/>
        <rFont val="Arial"/>
        <family val="2"/>
      </rPr>
      <t>299</t>
    </r>
  </si>
  <si>
    <r>
      <rPr>
        <sz val="9"/>
        <rFont val="ＭＳ Ｐゴシック"/>
        <family val="3"/>
        <charset val="128"/>
      </rPr>
      <t>県</t>
    </r>
    <r>
      <rPr>
        <sz val="9"/>
        <rFont val="Arial"/>
        <family val="2"/>
      </rPr>
      <t>15</t>
    </r>
  </si>
  <si>
    <r>
      <rPr>
        <sz val="9"/>
        <rFont val="ＭＳ Ｐゴシック"/>
        <family val="3"/>
        <charset val="128"/>
      </rPr>
      <t>県</t>
    </r>
    <r>
      <rPr>
        <sz val="9"/>
        <rFont val="Arial"/>
        <family val="2"/>
      </rPr>
      <t>30</t>
    </r>
  </si>
  <si>
    <r>
      <rPr>
        <sz val="9"/>
        <rFont val="ＭＳ Ｐゴシック"/>
        <family val="3"/>
        <charset val="128"/>
      </rPr>
      <t>県</t>
    </r>
    <r>
      <rPr>
        <sz val="9"/>
        <rFont val="Arial"/>
        <family val="2"/>
      </rPr>
      <t>41</t>
    </r>
  </si>
  <si>
    <r>
      <rPr>
        <sz val="9"/>
        <rFont val="ＭＳ Ｐゴシック"/>
        <family val="3"/>
        <charset val="128"/>
      </rPr>
      <t>笛吹通り</t>
    </r>
  </si>
  <si>
    <r>
      <rPr>
        <sz val="9"/>
        <rFont val="ＭＳ Ｐゴシック"/>
        <family val="3"/>
        <charset val="128"/>
      </rPr>
      <t>県</t>
    </r>
    <r>
      <rPr>
        <sz val="9"/>
        <rFont val="Arial"/>
        <family val="2"/>
      </rPr>
      <t>296</t>
    </r>
  </si>
  <si>
    <r>
      <rPr>
        <sz val="9"/>
        <rFont val="ＭＳ Ｐゴシック"/>
        <family val="3"/>
        <charset val="128"/>
      </rPr>
      <t>国</t>
    </r>
    <r>
      <rPr>
        <sz val="9"/>
        <rFont val="Arial"/>
        <family val="2"/>
      </rPr>
      <t>140</t>
    </r>
  </si>
  <si>
    <r>
      <rPr>
        <sz val="9"/>
        <rFont val="ＭＳ Ｐゴシック"/>
        <family val="3"/>
        <charset val="128"/>
      </rPr>
      <t>県</t>
    </r>
    <r>
      <rPr>
        <sz val="9"/>
        <rFont val="Arial"/>
        <family val="2"/>
      </rPr>
      <t>175</t>
    </r>
  </si>
  <si>
    <r>
      <rPr>
        <sz val="9"/>
        <rFont val="ＭＳ Ｐゴシック"/>
        <family val="3"/>
        <charset val="128"/>
      </rPr>
      <t>国</t>
    </r>
    <r>
      <rPr>
        <sz val="9"/>
        <rFont val="Arial"/>
        <family val="2"/>
      </rPr>
      <t>254</t>
    </r>
  </si>
  <si>
    <r>
      <rPr>
        <sz val="9"/>
        <rFont val="ＭＳ Ｐゴシック"/>
        <family val="3"/>
        <charset val="128"/>
      </rPr>
      <t>市道、県</t>
    </r>
    <r>
      <rPr>
        <sz val="9"/>
        <rFont val="Arial"/>
        <family val="2"/>
      </rPr>
      <t>44</t>
    </r>
  </si>
  <si>
    <r>
      <rPr>
        <sz val="9"/>
        <rFont val="ＭＳ Ｐゴシック"/>
        <family val="3"/>
        <charset val="128"/>
      </rPr>
      <t>国</t>
    </r>
    <r>
      <rPr>
        <sz val="9"/>
        <rFont val="Arial"/>
        <family val="2"/>
      </rPr>
      <t>462</t>
    </r>
  </si>
  <si>
    <r>
      <rPr>
        <sz val="9"/>
        <rFont val="ＭＳ Ｐゴシック"/>
        <family val="3"/>
        <charset val="128"/>
      </rPr>
      <t>県</t>
    </r>
    <r>
      <rPr>
        <sz val="9"/>
        <rFont val="Arial"/>
        <family val="2"/>
      </rPr>
      <t>13</t>
    </r>
  </si>
  <si>
    <r>
      <rPr>
        <sz val="9"/>
        <rFont val="ＭＳ Ｐゴシック"/>
        <family val="3"/>
        <charset val="128"/>
      </rPr>
      <t>県</t>
    </r>
    <r>
      <rPr>
        <sz val="9"/>
        <rFont val="Arial"/>
        <family val="2"/>
      </rPr>
      <t>71</t>
    </r>
  </si>
  <si>
    <r>
      <rPr>
        <sz val="9"/>
        <rFont val="ＭＳ Ｐゴシック"/>
        <family val="3"/>
        <charset val="128"/>
      </rPr>
      <t>県</t>
    </r>
    <r>
      <rPr>
        <sz val="9"/>
        <rFont val="Arial"/>
        <family val="2"/>
      </rPr>
      <t>10</t>
    </r>
  </si>
  <si>
    <r>
      <rPr>
        <sz val="9"/>
        <rFont val="ＭＳ Ｐゴシック"/>
        <family val="3"/>
        <charset val="128"/>
      </rPr>
      <t>県</t>
    </r>
    <r>
      <rPr>
        <sz val="9"/>
        <rFont val="Arial"/>
        <family val="2"/>
      </rPr>
      <t>212</t>
    </r>
  </si>
  <si>
    <r>
      <rPr>
        <sz val="9"/>
        <rFont val="ＭＳ Ｐゴシック"/>
        <family val="3"/>
        <charset val="128"/>
      </rPr>
      <t>市道、県</t>
    </r>
    <r>
      <rPr>
        <sz val="9"/>
        <rFont val="Arial"/>
        <family val="2"/>
      </rPr>
      <t>218</t>
    </r>
  </si>
  <si>
    <r>
      <rPr>
        <sz val="9"/>
        <rFont val="ＭＳ Ｐゴシック"/>
        <family val="3"/>
        <charset val="128"/>
      </rPr>
      <t>県</t>
    </r>
    <r>
      <rPr>
        <sz val="9"/>
        <rFont val="Arial"/>
        <family val="2"/>
      </rPr>
      <t>218</t>
    </r>
  </si>
  <si>
    <r>
      <rPr>
        <sz val="9"/>
        <rFont val="ＭＳ Ｐゴシック"/>
        <family val="3"/>
        <charset val="128"/>
      </rPr>
      <t>県</t>
    </r>
    <r>
      <rPr>
        <sz val="9"/>
        <rFont val="Arial"/>
        <family val="2"/>
      </rPr>
      <t>217</t>
    </r>
  </si>
  <si>
    <r>
      <rPr>
        <sz val="9"/>
        <rFont val="ＭＳ Ｐゴシック"/>
        <family val="3"/>
        <charset val="128"/>
      </rPr>
      <t>県</t>
    </r>
    <r>
      <rPr>
        <sz val="9"/>
        <rFont val="Arial"/>
        <family val="2"/>
      </rPr>
      <t>213</t>
    </r>
  </si>
  <si>
    <r>
      <rPr>
        <sz val="9"/>
        <rFont val="ＭＳ Ｐゴシック"/>
        <family val="3"/>
        <charset val="128"/>
      </rPr>
      <t>県</t>
    </r>
    <r>
      <rPr>
        <sz val="9"/>
        <rFont val="Arial"/>
        <family val="2"/>
      </rPr>
      <t>33</t>
    </r>
    <r>
      <rPr>
        <sz val="9"/>
        <rFont val="ＭＳ Ｐゴシック"/>
        <family val="3"/>
        <charset val="128"/>
      </rPr>
      <t>、県</t>
    </r>
    <r>
      <rPr>
        <sz val="9"/>
        <rFont val="Arial"/>
        <family val="2"/>
      </rPr>
      <t>217</t>
    </r>
    <r>
      <rPr>
        <sz val="9"/>
        <rFont val="ＭＳ Ｐゴシック"/>
        <family val="3"/>
        <charset val="128"/>
      </rPr>
      <t>、国</t>
    </r>
    <r>
      <rPr>
        <sz val="9"/>
        <rFont val="Arial"/>
        <family val="2"/>
      </rPr>
      <t>18</t>
    </r>
    <rPh sb="4" eb="5">
      <t>ケン</t>
    </rPh>
    <phoneticPr fontId="10"/>
  </si>
  <si>
    <r>
      <rPr>
        <sz val="9"/>
        <rFont val="ＭＳ Ｐゴシック"/>
        <family val="3"/>
        <charset val="128"/>
      </rPr>
      <t>国</t>
    </r>
    <r>
      <rPr>
        <sz val="9"/>
        <rFont val="Arial"/>
        <family val="2"/>
      </rPr>
      <t>18</t>
    </r>
    <r>
      <rPr>
        <sz val="9"/>
        <rFont val="ＭＳ Ｐゴシック"/>
        <family val="3"/>
        <charset val="128"/>
      </rPr>
      <t>（旧道）</t>
    </r>
  </si>
  <si>
    <r>
      <rPr>
        <sz val="9"/>
        <rFont val="ＭＳ Ｐゴシック"/>
        <family val="3"/>
        <charset val="128"/>
      </rPr>
      <t>国</t>
    </r>
    <r>
      <rPr>
        <sz val="9"/>
        <rFont val="Arial"/>
        <family val="2"/>
      </rPr>
      <t>18</t>
    </r>
  </si>
  <si>
    <r>
      <rPr>
        <sz val="9"/>
        <rFont val="ＭＳ Ｐゴシック"/>
        <family val="3"/>
        <charset val="128"/>
      </rPr>
      <t>県</t>
    </r>
    <r>
      <rPr>
        <sz val="9"/>
        <rFont val="Arial"/>
        <family val="2"/>
      </rPr>
      <t>80</t>
    </r>
  </si>
  <si>
    <r>
      <rPr>
        <sz val="9"/>
        <rFont val="ＭＳ Ｐゴシック"/>
        <family val="3"/>
        <charset val="128"/>
      </rPr>
      <t>県</t>
    </r>
    <r>
      <rPr>
        <sz val="9"/>
        <rFont val="Arial"/>
        <family val="2"/>
      </rPr>
      <t>131</t>
    </r>
    <r>
      <rPr>
        <sz val="9"/>
        <rFont val="ＭＳ Ｐゴシック"/>
        <family val="3"/>
        <charset val="128"/>
      </rPr>
      <t>、市道</t>
    </r>
  </si>
  <si>
    <r>
      <rPr>
        <sz val="9"/>
        <rFont val="ＭＳ Ｐゴシック"/>
        <family val="3"/>
        <charset val="128"/>
      </rPr>
      <t>市道、県</t>
    </r>
    <r>
      <rPr>
        <sz val="9"/>
        <rFont val="Arial"/>
        <family val="2"/>
      </rPr>
      <t>142</t>
    </r>
  </si>
  <si>
    <r>
      <rPr>
        <sz val="9"/>
        <rFont val="ＭＳ Ｐゴシック"/>
        <family val="3"/>
        <charset val="128"/>
      </rPr>
      <t>県</t>
    </r>
    <r>
      <rPr>
        <sz val="9"/>
        <rFont val="Arial"/>
        <family val="2"/>
      </rPr>
      <t>40</t>
    </r>
  </si>
  <si>
    <r>
      <rPr>
        <sz val="9"/>
        <rFont val="ＭＳ Ｐゴシック"/>
        <family val="3"/>
        <charset val="128"/>
      </rPr>
      <t>県</t>
    </r>
    <r>
      <rPr>
        <sz val="9"/>
        <rFont val="Arial"/>
        <family val="2"/>
      </rPr>
      <t>166</t>
    </r>
    <r>
      <rPr>
        <sz val="9"/>
        <rFont val="ＭＳ Ｐゴシック"/>
        <family val="3"/>
        <charset val="128"/>
      </rPr>
      <t>、市道</t>
    </r>
  </si>
  <si>
    <r>
      <rPr>
        <sz val="9"/>
        <rFont val="ＭＳ Ｐゴシック"/>
        <family val="3"/>
        <charset val="128"/>
      </rPr>
      <t>旧街道、県</t>
    </r>
    <r>
      <rPr>
        <sz val="9"/>
        <rFont val="Arial"/>
        <family val="2"/>
      </rPr>
      <t>483</t>
    </r>
    <rPh sb="0" eb="1">
      <t>キュウ</t>
    </rPh>
    <rPh sb="1" eb="3">
      <t>カイドウ</t>
    </rPh>
    <phoneticPr fontId="10"/>
  </si>
  <si>
    <r>
      <rPr>
        <sz val="9"/>
        <rFont val="ＭＳ Ｐゴシック"/>
        <family val="3"/>
        <charset val="128"/>
      </rPr>
      <t>国</t>
    </r>
    <r>
      <rPr>
        <sz val="9"/>
        <rFont val="Arial"/>
        <family val="2"/>
      </rPr>
      <t>19</t>
    </r>
  </si>
  <si>
    <r>
      <rPr>
        <sz val="9"/>
        <rFont val="ＭＳ Ｐゴシック"/>
        <family val="3"/>
        <charset val="128"/>
      </rPr>
      <t>町道、県</t>
    </r>
    <r>
      <rPr>
        <sz val="9"/>
        <rFont val="Arial"/>
        <family val="2"/>
      </rPr>
      <t>275</t>
    </r>
    <rPh sb="3" eb="4">
      <t>ケン</t>
    </rPh>
    <phoneticPr fontId="10"/>
  </si>
  <si>
    <r>
      <rPr>
        <sz val="9"/>
        <rFont val="ＭＳ Ｐゴシック"/>
        <family val="3"/>
        <charset val="128"/>
      </rPr>
      <t>県</t>
    </r>
    <r>
      <rPr>
        <sz val="9"/>
        <rFont val="Arial"/>
        <family val="2"/>
      </rPr>
      <t>275</t>
    </r>
  </si>
  <si>
    <r>
      <rPr>
        <sz val="9"/>
        <rFont val="ＭＳ Ｐゴシック"/>
        <family val="3"/>
        <charset val="128"/>
      </rPr>
      <t>県</t>
    </r>
    <r>
      <rPr>
        <sz val="9"/>
        <rFont val="Arial"/>
        <family val="2"/>
      </rPr>
      <t>51</t>
    </r>
  </si>
  <si>
    <r>
      <rPr>
        <sz val="9"/>
        <rFont val="ＭＳ Ｐゴシック"/>
        <family val="3"/>
        <charset val="128"/>
      </rPr>
      <t>県</t>
    </r>
    <r>
      <rPr>
        <sz val="9"/>
        <rFont val="Arial"/>
        <family val="2"/>
      </rPr>
      <t>275</t>
    </r>
    <r>
      <rPr>
        <sz val="9"/>
        <rFont val="ＭＳ Ｐゴシック"/>
        <family val="3"/>
        <charset val="128"/>
      </rPr>
      <t>、町道</t>
    </r>
  </si>
  <si>
    <r>
      <rPr>
        <sz val="9"/>
        <rFont val="ＭＳ Ｐゴシック"/>
        <family val="3"/>
        <charset val="128"/>
      </rPr>
      <t>県</t>
    </r>
    <r>
      <rPr>
        <sz val="9"/>
        <rFont val="Arial"/>
        <family val="2"/>
      </rPr>
      <t>306</t>
    </r>
  </si>
  <si>
    <r>
      <rPr>
        <sz val="9"/>
        <rFont val="ＭＳ Ｐゴシック"/>
        <family val="3"/>
        <charset val="128"/>
      </rPr>
      <t>県</t>
    </r>
    <r>
      <rPr>
        <sz val="9"/>
        <rFont val="Arial"/>
        <family val="2"/>
      </rPr>
      <t>306</t>
    </r>
    <r>
      <rPr>
        <sz val="9"/>
        <rFont val="ＭＳ Ｐゴシック"/>
        <family val="3"/>
        <charset val="128"/>
      </rPr>
      <t>、県</t>
    </r>
    <r>
      <rPr>
        <sz val="9"/>
        <rFont val="Arial"/>
        <family val="2"/>
      </rPr>
      <t>25</t>
    </r>
  </si>
  <si>
    <r>
      <rPr>
        <sz val="9"/>
        <rFont val="ＭＳ Ｐゴシック"/>
        <family val="3"/>
        <charset val="128"/>
      </rPr>
      <t>県</t>
    </r>
    <r>
      <rPr>
        <sz val="9"/>
        <rFont val="Arial"/>
        <family val="2"/>
      </rPr>
      <t>25</t>
    </r>
  </si>
  <si>
    <r>
      <rPr>
        <sz val="9"/>
        <rFont val="ＭＳ Ｐゴシック"/>
        <family val="3"/>
        <charset val="128"/>
      </rPr>
      <t>県</t>
    </r>
    <r>
      <rPr>
        <sz val="9"/>
        <rFont val="Arial"/>
        <family val="2"/>
      </rPr>
      <t>63</t>
    </r>
  </si>
  <si>
    <r>
      <rPr>
        <sz val="9"/>
        <rFont val="ＭＳ Ｐゴシック"/>
        <family val="3"/>
        <charset val="128"/>
      </rPr>
      <t>国</t>
    </r>
    <r>
      <rPr>
        <sz val="9"/>
        <rFont val="Arial"/>
        <family val="2"/>
      </rPr>
      <t>153</t>
    </r>
  </si>
  <si>
    <r>
      <rPr>
        <sz val="9"/>
        <rFont val="ＭＳ Ｐゴシック"/>
        <family val="3"/>
        <charset val="128"/>
      </rPr>
      <t>国</t>
    </r>
    <r>
      <rPr>
        <sz val="9"/>
        <rFont val="Arial"/>
        <family val="2"/>
      </rPr>
      <t>153</t>
    </r>
    <r>
      <rPr>
        <sz val="9"/>
        <rFont val="ＭＳ Ｐゴシック"/>
        <family val="3"/>
        <charset val="128"/>
      </rPr>
      <t>、市道</t>
    </r>
  </si>
  <si>
    <r>
      <rPr>
        <sz val="9"/>
        <rFont val="ＭＳ Ｐゴシック"/>
        <family val="3"/>
        <charset val="128"/>
      </rPr>
      <t>県</t>
    </r>
    <r>
      <rPr>
        <sz val="9"/>
        <rFont val="Arial"/>
        <family val="2"/>
      </rPr>
      <t>210</t>
    </r>
  </si>
  <si>
    <r>
      <rPr>
        <sz val="9"/>
        <rFont val="ＭＳ Ｐゴシック"/>
        <family val="3"/>
        <charset val="128"/>
      </rPr>
      <t>県</t>
    </r>
    <r>
      <rPr>
        <sz val="9"/>
        <rFont val="Arial"/>
        <family val="2"/>
      </rPr>
      <t>209</t>
    </r>
  </si>
  <si>
    <r>
      <rPr>
        <sz val="9"/>
        <rFont val="ＭＳ Ｐゴシック"/>
        <family val="3"/>
        <charset val="128"/>
      </rPr>
      <t>国</t>
    </r>
    <r>
      <rPr>
        <sz val="9"/>
        <rFont val="Arial"/>
        <family val="2"/>
      </rPr>
      <t>152</t>
    </r>
  </si>
  <si>
    <r>
      <rPr>
        <sz val="9"/>
        <rFont val="ＭＳ Ｐゴシック"/>
        <family val="3"/>
        <charset val="128"/>
      </rPr>
      <t>県</t>
    </r>
    <r>
      <rPr>
        <sz val="9"/>
        <rFont val="Arial"/>
        <family val="2"/>
      </rPr>
      <t>16</t>
    </r>
  </si>
  <si>
    <r>
      <rPr>
        <sz val="9"/>
        <rFont val="ＭＳ Ｐゴシック"/>
        <family val="3"/>
        <charset val="128"/>
      </rPr>
      <t>国</t>
    </r>
    <r>
      <rPr>
        <sz val="9"/>
        <rFont val="Arial"/>
        <family val="2"/>
      </rPr>
      <t>20</t>
    </r>
  </si>
  <si>
    <r>
      <rPr>
        <sz val="9"/>
        <rFont val="ＭＳ Ｐゴシック"/>
        <family val="3"/>
        <charset val="128"/>
      </rPr>
      <t>県</t>
    </r>
    <r>
      <rPr>
        <sz val="9"/>
        <rFont val="Arial"/>
        <family val="2"/>
      </rPr>
      <t>12</t>
    </r>
  </si>
  <si>
    <r>
      <rPr>
        <sz val="9"/>
        <rFont val="ＭＳ Ｐゴシック"/>
        <family val="3"/>
        <charset val="128"/>
      </rPr>
      <t>国</t>
    </r>
    <r>
      <rPr>
        <sz val="9"/>
        <rFont val="Arial"/>
        <family val="2"/>
      </rPr>
      <t>52</t>
    </r>
  </si>
  <si>
    <r>
      <rPr>
        <sz val="9"/>
        <rFont val="ＭＳ Ｐゴシック"/>
        <family val="3"/>
        <charset val="128"/>
      </rPr>
      <t>富士川大橋渡る</t>
    </r>
  </si>
  <si>
    <r>
      <rPr>
        <sz val="9"/>
        <rFont val="ＭＳ Ｐゴシック"/>
        <family val="3"/>
        <charset val="128"/>
      </rPr>
      <t>県</t>
    </r>
    <r>
      <rPr>
        <sz val="9"/>
        <rFont val="Arial"/>
        <family val="2"/>
      </rPr>
      <t>36</t>
    </r>
  </si>
  <si>
    <r>
      <rPr>
        <sz val="9"/>
        <rFont val="ＭＳ Ｐゴシック"/>
        <family val="3"/>
        <charset val="128"/>
      </rPr>
      <t>国</t>
    </r>
    <r>
      <rPr>
        <sz val="9"/>
        <rFont val="Arial"/>
        <family val="2"/>
      </rPr>
      <t>358</t>
    </r>
  </si>
  <si>
    <r>
      <rPr>
        <sz val="9"/>
        <rFont val="ＭＳ Ｐゴシック"/>
        <family val="3"/>
        <charset val="128"/>
      </rPr>
      <t>県</t>
    </r>
    <r>
      <rPr>
        <sz val="9"/>
        <rFont val="Arial"/>
        <family val="2"/>
      </rPr>
      <t>719</t>
    </r>
  </si>
  <si>
    <r>
      <rPr>
        <sz val="9"/>
        <rFont val="ＭＳ Ｐゴシック"/>
        <family val="3"/>
        <charset val="128"/>
      </rPr>
      <t>県</t>
    </r>
    <r>
      <rPr>
        <sz val="9"/>
        <rFont val="Arial"/>
        <family val="2"/>
      </rPr>
      <t>21</t>
    </r>
  </si>
  <si>
    <r>
      <rPr>
        <sz val="9"/>
        <rFont val="ＭＳ Ｐゴシック"/>
        <family val="3"/>
        <charset val="128"/>
      </rPr>
      <t>県</t>
    </r>
    <r>
      <rPr>
        <sz val="9"/>
        <rFont val="Arial"/>
        <family val="2"/>
      </rPr>
      <t>3</t>
    </r>
  </si>
  <si>
    <r>
      <rPr>
        <sz val="9"/>
        <rFont val="ＭＳ Ｐゴシック"/>
        <family val="3"/>
        <charset val="128"/>
      </rPr>
      <t>市道、県</t>
    </r>
    <r>
      <rPr>
        <sz val="9"/>
        <rFont val="Arial"/>
        <family val="2"/>
      </rPr>
      <t>14</t>
    </r>
  </si>
  <si>
    <r>
      <rPr>
        <sz val="9"/>
        <rFont val="ＭＳ Ｐゴシック"/>
        <family val="3"/>
        <charset val="128"/>
      </rPr>
      <t>都</t>
    </r>
    <r>
      <rPr>
        <sz val="9"/>
        <rFont val="Arial"/>
        <family val="2"/>
      </rPr>
      <t>503</t>
    </r>
    <r>
      <rPr>
        <sz val="9"/>
        <rFont val="ＭＳ Ｐゴシック"/>
        <family val="3"/>
        <charset val="128"/>
      </rPr>
      <t>、都</t>
    </r>
    <r>
      <rPr>
        <sz val="9"/>
        <rFont val="Arial"/>
        <family val="2"/>
      </rPr>
      <t>149</t>
    </r>
    <rPh sb="5" eb="6">
      <t>ト</t>
    </rPh>
    <phoneticPr fontId="10"/>
  </si>
  <si>
    <r>
      <rPr>
        <sz val="9"/>
        <rFont val="ＭＳ Ｐゴシック"/>
        <family val="3"/>
        <charset val="128"/>
      </rPr>
      <t>県</t>
    </r>
    <r>
      <rPr>
        <sz val="9"/>
        <rFont val="Arial"/>
        <family val="2"/>
      </rPr>
      <t>218</t>
    </r>
    <r>
      <rPr>
        <sz val="9"/>
        <rFont val="ＭＳ Ｐゴシック"/>
        <family val="3"/>
        <charset val="128"/>
      </rPr>
      <t>、県</t>
    </r>
    <r>
      <rPr>
        <sz val="9"/>
        <rFont val="Arial"/>
        <family val="2"/>
      </rPr>
      <t>70</t>
    </r>
    <r>
      <rPr>
        <sz val="9"/>
        <rFont val="ＭＳ Ｐゴシック"/>
        <family val="3"/>
        <charset val="128"/>
      </rPr>
      <t>、市道</t>
    </r>
    <rPh sb="5" eb="6">
      <t>ケン</t>
    </rPh>
    <phoneticPr fontId="10"/>
  </si>
  <si>
    <r>
      <rPr>
        <sz val="9"/>
        <rFont val="ＭＳ Ｐゴシック"/>
        <family val="3"/>
        <charset val="128"/>
      </rPr>
      <t>県</t>
    </r>
    <r>
      <rPr>
        <sz val="9"/>
        <rFont val="Arial"/>
        <family val="2"/>
      </rPr>
      <t>69</t>
    </r>
    <r>
      <rPr>
        <sz val="9"/>
        <rFont val="ＭＳ Ｐゴシック"/>
        <family val="3"/>
        <charset val="128"/>
      </rPr>
      <t>、県</t>
    </r>
    <r>
      <rPr>
        <sz val="9"/>
        <rFont val="Arial"/>
        <family val="2"/>
      </rPr>
      <t>296</t>
    </r>
    <r>
      <rPr>
        <sz val="9"/>
        <rFont val="ＭＳ Ｐゴシック"/>
        <family val="3"/>
        <charset val="128"/>
      </rPr>
      <t>、県</t>
    </r>
    <r>
      <rPr>
        <sz val="9"/>
        <rFont val="Arial"/>
        <family val="2"/>
      </rPr>
      <t>184</t>
    </r>
    <rPh sb="4" eb="5">
      <t>ケン</t>
    </rPh>
    <rPh sb="9" eb="10">
      <t>ケン</t>
    </rPh>
    <phoneticPr fontId="10"/>
  </si>
  <si>
    <r>
      <rPr>
        <sz val="9"/>
        <rFont val="ＭＳ Ｐゴシック"/>
        <family val="3"/>
        <charset val="128"/>
      </rPr>
      <t>国</t>
    </r>
    <r>
      <rPr>
        <sz val="9"/>
        <rFont val="Arial"/>
        <family val="2"/>
      </rPr>
      <t>152</t>
    </r>
    <rPh sb="0" eb="1">
      <t>コク</t>
    </rPh>
    <phoneticPr fontId="10"/>
  </si>
  <si>
    <r>
      <rPr>
        <sz val="9"/>
        <rFont val="ＭＳ Ｐゴシック"/>
        <family val="3"/>
        <charset val="128"/>
      </rPr>
      <t>都</t>
    </r>
    <r>
      <rPr>
        <sz val="9"/>
        <rFont val="Arial"/>
        <family val="2"/>
      </rPr>
      <t>47</t>
    </r>
  </si>
  <si>
    <r>
      <rPr>
        <sz val="9"/>
        <rFont val="ＭＳ Ｐゴシック"/>
        <family val="3"/>
        <charset val="128"/>
      </rPr>
      <t>都</t>
    </r>
    <r>
      <rPr>
        <sz val="9"/>
        <rFont val="Arial"/>
        <family val="2"/>
      </rPr>
      <t>47</t>
    </r>
    <r>
      <rPr>
        <sz val="9"/>
        <rFont val="ＭＳ Ｐゴシック"/>
        <family val="3"/>
        <charset val="128"/>
      </rPr>
      <t>、市道、都</t>
    </r>
    <r>
      <rPr>
        <sz val="9"/>
        <rFont val="Arial"/>
        <family val="2"/>
      </rPr>
      <t>57</t>
    </r>
    <rPh sb="4" eb="6">
      <t>シドウ</t>
    </rPh>
    <rPh sb="7" eb="8">
      <t>ト</t>
    </rPh>
    <phoneticPr fontId="10"/>
  </si>
  <si>
    <t>市道、広域農道</t>
    <rPh sb="3" eb="5">
      <t>コウイキ</t>
    </rPh>
    <rPh sb="5" eb="7">
      <t>ノウドウ</t>
    </rPh>
    <phoneticPr fontId="10"/>
  </si>
  <si>
    <r>
      <rPr>
        <sz val="9"/>
        <rFont val="ＭＳ Ｐゴシック"/>
        <family val="3"/>
        <charset val="128"/>
      </rPr>
      <t>途中リタイヤされたら速やかにメールで連絡ください。</t>
    </r>
    <phoneticPr fontId="10"/>
  </si>
  <si>
    <t>県55</t>
    <rPh sb="0" eb="1">
      <t>ケン</t>
    </rPh>
    <phoneticPr fontId="10"/>
  </si>
  <si>
    <r>
      <rPr>
        <sz val="12"/>
        <rFont val="AR Pゴシック体M"/>
        <family val="3"/>
        <charset val="128"/>
      </rPr>
      <t>┬右</t>
    </r>
  </si>
  <si>
    <r>
      <rPr>
        <sz val="12"/>
        <rFont val="AR Pゴシック体M"/>
        <family val="3"/>
        <charset val="128"/>
      </rPr>
      <t>┤左</t>
    </r>
  </si>
  <si>
    <r>
      <rPr>
        <sz val="12"/>
        <rFont val="AR Pゴシック体M"/>
        <family val="3"/>
        <charset val="128"/>
      </rPr>
      <t>土手に突き当たる　┬左</t>
    </r>
    <phoneticPr fontId="10"/>
  </si>
  <si>
    <r>
      <rPr>
        <sz val="12"/>
        <rFont val="AR Pゴシック体M"/>
        <family val="3"/>
        <charset val="128"/>
      </rPr>
      <t>「新井橋」┬右</t>
    </r>
    <phoneticPr fontId="10"/>
  </si>
  <si>
    <r>
      <rPr>
        <sz val="12"/>
        <rFont val="AR Pゴシック体M"/>
        <family val="3"/>
        <charset val="128"/>
      </rPr>
      <t>┬右　</t>
    </r>
    <r>
      <rPr>
        <sz val="12"/>
        <rFont val="Arial"/>
        <family val="2"/>
      </rPr>
      <t>50</t>
    </r>
    <r>
      <rPr>
        <sz val="12"/>
        <rFont val="AR Pゴシック体M"/>
        <family val="3"/>
        <charset val="128"/>
      </rPr>
      <t>ｍ先すぐ左折</t>
    </r>
    <phoneticPr fontId="10"/>
  </si>
  <si>
    <r>
      <rPr>
        <sz val="12"/>
        <rFont val="AR Pゴシック体M"/>
        <family val="3"/>
        <charset val="128"/>
      </rPr>
      <t>「八王子車検場入口」┼右</t>
    </r>
    <phoneticPr fontId="10"/>
  </si>
  <si>
    <r>
      <rPr>
        <sz val="12"/>
        <rFont val="AR Pゴシック体M"/>
        <family val="3"/>
        <charset val="128"/>
      </rPr>
      <t>┤左　農道には行かない、集落内道細いので徐行</t>
    </r>
    <phoneticPr fontId="10"/>
  </si>
  <si>
    <r>
      <rPr>
        <sz val="12"/>
        <rFont val="AR Pゴシック体M"/>
        <family val="3"/>
        <charset val="128"/>
      </rPr>
      <t>┬左　高月浄水場前信号の直前で都道に合流</t>
    </r>
    <phoneticPr fontId="10"/>
  </si>
  <si>
    <r>
      <rPr>
        <sz val="12"/>
        <rFont val="AR Pゴシック体M"/>
        <family val="3"/>
        <charset val="128"/>
      </rPr>
      <t>「二宮本宿」┼右</t>
    </r>
    <phoneticPr fontId="10"/>
  </si>
  <si>
    <r>
      <rPr>
        <sz val="12"/>
        <rFont val="AR Pゴシック体M"/>
        <family val="3"/>
        <charset val="128"/>
      </rPr>
      <t>左側に看板「この先行き止まり」├右</t>
    </r>
    <phoneticPr fontId="10"/>
  </si>
  <si>
    <r>
      <rPr>
        <sz val="12"/>
        <rFont val="AR Pゴシック体M"/>
        <family val="3"/>
        <charset val="128"/>
      </rPr>
      <t>┼左　左角奥にスーパーいなげや</t>
    </r>
    <phoneticPr fontId="10"/>
  </si>
  <si>
    <r>
      <rPr>
        <sz val="12"/>
        <rFont val="AR Pゴシック体M"/>
        <family val="3"/>
        <charset val="128"/>
      </rPr>
      <t>「鹿台橋」┬右</t>
    </r>
    <phoneticPr fontId="10"/>
  </si>
  <si>
    <r>
      <rPr>
        <sz val="12"/>
        <rFont val="AR Pゴシック体M"/>
        <family val="3"/>
        <charset val="128"/>
      </rPr>
      <t>「北平沢」┼左</t>
    </r>
    <phoneticPr fontId="10"/>
  </si>
  <si>
    <r>
      <rPr>
        <sz val="12"/>
        <rFont val="AR Pゴシック体M"/>
        <family val="3"/>
        <charset val="128"/>
      </rPr>
      <t>┼右</t>
    </r>
  </si>
  <si>
    <r>
      <rPr>
        <sz val="12"/>
        <rFont val="AR Pゴシック体M"/>
        <family val="3"/>
        <charset val="128"/>
      </rPr>
      <t>┼左　</t>
    </r>
    <r>
      <rPr>
        <sz val="12"/>
        <rFont val="Arial"/>
        <family val="2"/>
      </rPr>
      <t>JA</t>
    </r>
    <r>
      <rPr>
        <sz val="12"/>
        <rFont val="AR Pゴシック体M"/>
        <family val="3"/>
        <charset val="128"/>
      </rPr>
      <t>前</t>
    </r>
    <phoneticPr fontId="10"/>
  </si>
  <si>
    <r>
      <rPr>
        <sz val="12"/>
        <rFont val="AR Pゴシック体M"/>
        <family val="3"/>
        <charset val="128"/>
      </rPr>
      <t>├右</t>
    </r>
  </si>
  <si>
    <r>
      <rPr>
        <sz val="12"/>
        <rFont val="AR Pゴシック体M"/>
        <family val="3"/>
        <charset val="128"/>
      </rPr>
      <t>「吉井」┼左</t>
    </r>
    <phoneticPr fontId="10"/>
  </si>
  <si>
    <r>
      <rPr>
        <sz val="12"/>
        <rFont val="AR Pゴシック体M"/>
        <family val="3"/>
        <charset val="128"/>
      </rPr>
      <t>┬左</t>
    </r>
  </si>
  <si>
    <r>
      <rPr>
        <sz val="12"/>
        <rFont val="AR Pゴシック体M"/>
        <family val="3"/>
        <charset val="128"/>
      </rPr>
      <t>「鳥川橋」┼右</t>
    </r>
    <phoneticPr fontId="10"/>
  </si>
  <si>
    <r>
      <rPr>
        <sz val="12"/>
        <rFont val="AR Pゴシック体M"/>
        <family val="3"/>
        <charset val="128"/>
      </rPr>
      <t>「福島南部」┬右、駒ヶ根、高遠方面へ</t>
    </r>
    <phoneticPr fontId="10"/>
  </si>
  <si>
    <r>
      <rPr>
        <sz val="12"/>
        <rFont val="AR Pゴシック体M"/>
        <family val="3"/>
        <charset val="128"/>
      </rPr>
      <t>「竜東橋北」┼左　角にコスモ石油</t>
    </r>
    <phoneticPr fontId="10"/>
  </si>
  <si>
    <r>
      <rPr>
        <sz val="12"/>
        <rFont val="AR Pゴシック体M"/>
        <family val="3"/>
        <charset val="128"/>
      </rPr>
      <t>┬右、三峰川橋渡る</t>
    </r>
    <phoneticPr fontId="10"/>
  </si>
  <si>
    <r>
      <rPr>
        <sz val="12"/>
        <rFont val="AR Pゴシック体M"/>
        <family val="3"/>
        <charset val="128"/>
      </rPr>
      <t>「三峰川橋南」┤左</t>
    </r>
    <phoneticPr fontId="10"/>
  </si>
  <si>
    <r>
      <rPr>
        <sz val="12"/>
        <rFont val="AR Pゴシック体M"/>
        <family val="3"/>
        <charset val="128"/>
      </rPr>
      <t>「中河原」┼右→坂室トンネル、歩道通行推奨</t>
    </r>
    <rPh sb="1" eb="4">
      <t>ナカガワラ</t>
    </rPh>
    <rPh sb="8" eb="9">
      <t>サカ</t>
    </rPh>
    <rPh sb="9" eb="10">
      <t>ムロ</t>
    </rPh>
    <rPh sb="15" eb="17">
      <t>ホドウ</t>
    </rPh>
    <rPh sb="17" eb="19">
      <t>ツウコウ</t>
    </rPh>
    <rPh sb="19" eb="21">
      <t>スイショウ</t>
    </rPh>
    <phoneticPr fontId="10"/>
  </si>
  <si>
    <r>
      <rPr>
        <sz val="12"/>
        <rFont val="AR Pゴシック体M"/>
        <family val="3"/>
        <charset val="128"/>
      </rPr>
      <t>「富士川大橋」┼直</t>
    </r>
    <phoneticPr fontId="10"/>
  </si>
  <si>
    <r>
      <rPr>
        <sz val="12"/>
        <rFont val="AR Pゴシック体M"/>
        <family val="3"/>
        <charset val="128"/>
      </rPr>
      <t>「小山郵便局前」┬右</t>
    </r>
    <phoneticPr fontId="10"/>
  </si>
  <si>
    <r>
      <rPr>
        <sz val="12"/>
        <rFont val="AR Pゴシック体M"/>
        <family val="3"/>
        <charset val="128"/>
      </rPr>
      <t>「坂戸踏切」┬右</t>
    </r>
    <phoneticPr fontId="10"/>
  </si>
  <si>
    <t>－</t>
  </si>
  <si>
    <t>市道</t>
  </si>
  <si>
    <r>
      <rPr>
        <sz val="9"/>
        <rFont val="ＭＳ Ｐゴシック"/>
        <family val="3"/>
        <charset val="128"/>
      </rPr>
      <t>折返す、都</t>
    </r>
    <r>
      <rPr>
        <sz val="9"/>
        <rFont val="Arial"/>
        <family val="2"/>
      </rPr>
      <t>45</t>
    </r>
    <rPh sb="0" eb="2">
      <t>オリカエ</t>
    </rPh>
    <rPh sb="4" eb="5">
      <t>ト</t>
    </rPh>
    <phoneticPr fontId="10"/>
  </si>
  <si>
    <r>
      <rPr>
        <sz val="12"/>
        <rFont val="AR Pゴシック体M"/>
        <family val="3"/>
        <charset val="128"/>
      </rPr>
      <t>「飯能駅前」┼左</t>
    </r>
    <phoneticPr fontId="10"/>
  </si>
  <si>
    <r>
      <rPr>
        <sz val="9"/>
        <rFont val="ＭＳ Ｐゴシック"/>
        <family val="3"/>
        <charset val="128"/>
      </rPr>
      <t>○</t>
    </r>
    <phoneticPr fontId="10"/>
  </si>
  <si>
    <r>
      <rPr>
        <sz val="12"/>
        <rFont val="AR Pゴシック体M"/>
        <family val="3"/>
        <charset val="128"/>
      </rPr>
      <t>｛大屋駅前」┼直</t>
    </r>
    <rPh sb="1" eb="3">
      <t>オオヤ</t>
    </rPh>
    <rPh sb="3" eb="5">
      <t>エキマエ</t>
    </rPh>
    <rPh sb="7" eb="8">
      <t>チョク</t>
    </rPh>
    <phoneticPr fontId="10"/>
  </si>
  <si>
    <r>
      <rPr>
        <sz val="12"/>
        <rFont val="AR Pゴシック体M"/>
        <family val="3"/>
        <charset val="128"/>
      </rPr>
      <t>┤左（歩道橋目印）</t>
    </r>
    <rPh sb="3" eb="6">
      <t>ホドウキョウ</t>
    </rPh>
    <rPh sb="6" eb="8">
      <t>メジルシ</t>
    </rPh>
    <phoneticPr fontId="10"/>
  </si>
  <si>
    <r>
      <rPr>
        <sz val="9"/>
        <rFont val="ＭＳ Ｐゴシック"/>
        <family val="3"/>
        <charset val="128"/>
      </rPr>
      <t>県</t>
    </r>
    <r>
      <rPr>
        <sz val="9"/>
        <rFont val="Arial"/>
        <family val="2"/>
      </rPr>
      <t>77</t>
    </r>
    <rPh sb="0" eb="1">
      <t>ケン</t>
    </rPh>
    <phoneticPr fontId="10"/>
  </si>
  <si>
    <r>
      <rPr>
        <sz val="12"/>
        <rFont val="AR Pゴシック体M"/>
        <family val="3"/>
        <charset val="128"/>
      </rPr>
      <t>「三好町」┼右</t>
    </r>
    <rPh sb="1" eb="3">
      <t>ミヨシ</t>
    </rPh>
    <rPh sb="3" eb="4">
      <t>マチ</t>
    </rPh>
    <phoneticPr fontId="10"/>
  </si>
  <si>
    <r>
      <rPr>
        <sz val="9"/>
        <rFont val="ＭＳ Ｐゴシック"/>
        <family val="3"/>
        <charset val="128"/>
      </rPr>
      <t>市道、県</t>
    </r>
    <r>
      <rPr>
        <sz val="9"/>
        <rFont val="Arial"/>
        <family val="2"/>
      </rPr>
      <t>77</t>
    </r>
    <rPh sb="0" eb="2">
      <t>シドウ</t>
    </rPh>
    <rPh sb="3" eb="4">
      <t>ケン</t>
    </rPh>
    <phoneticPr fontId="10"/>
  </si>
  <si>
    <r>
      <rPr>
        <sz val="9"/>
        <rFont val="ＭＳ Ｐゴシック"/>
        <family val="3"/>
        <charset val="128"/>
      </rPr>
      <t>国</t>
    </r>
    <r>
      <rPr>
        <sz val="9"/>
        <rFont val="Arial"/>
        <family val="2"/>
      </rPr>
      <t>18</t>
    </r>
    <rPh sb="0" eb="1">
      <t>コク</t>
    </rPh>
    <phoneticPr fontId="10"/>
  </si>
  <si>
    <r>
      <rPr>
        <sz val="12"/>
        <rFont val="AR Pゴシック体M"/>
        <family val="3"/>
        <charset val="128"/>
      </rPr>
      <t>「小網」┬左　</t>
    </r>
    <rPh sb="1" eb="3">
      <t>コアミ</t>
    </rPh>
    <phoneticPr fontId="10"/>
  </si>
  <si>
    <r>
      <rPr>
        <sz val="9"/>
        <rFont val="ＭＳ Ｐゴシック"/>
        <family val="3"/>
        <charset val="128"/>
      </rPr>
      <t>県</t>
    </r>
    <r>
      <rPr>
        <sz val="9"/>
        <rFont val="Arial"/>
        <family val="2"/>
      </rPr>
      <t>55</t>
    </r>
    <rPh sb="0" eb="1">
      <t>ケン</t>
    </rPh>
    <phoneticPr fontId="10"/>
  </si>
  <si>
    <r>
      <rPr>
        <sz val="12"/>
        <rFont val="AR Pゴシック体M"/>
        <family val="3"/>
        <charset val="128"/>
      </rPr>
      <t>├右、踏切渡る</t>
    </r>
    <rPh sb="3" eb="5">
      <t>フミキリ</t>
    </rPh>
    <rPh sb="5" eb="6">
      <t>ワタ</t>
    </rPh>
    <phoneticPr fontId="10"/>
  </si>
  <si>
    <r>
      <rPr>
        <sz val="9"/>
        <rFont val="ＭＳ Ｐゴシック"/>
        <family val="3"/>
        <charset val="128"/>
      </rPr>
      <t>県</t>
    </r>
    <r>
      <rPr>
        <sz val="9"/>
        <rFont val="Arial"/>
        <family val="2"/>
      </rPr>
      <t>12</t>
    </r>
    <rPh sb="0" eb="1">
      <t>ケン</t>
    </rPh>
    <phoneticPr fontId="10"/>
  </si>
  <si>
    <r>
      <rPr>
        <sz val="12"/>
        <rFont val="AR Pゴシック体M"/>
        <family val="3"/>
        <charset val="128"/>
      </rPr>
      <t>「本町」┼左</t>
    </r>
    <rPh sb="1" eb="3">
      <t>ホンチョウ</t>
    </rPh>
    <phoneticPr fontId="10"/>
  </si>
  <si>
    <r>
      <rPr>
        <sz val="9"/>
        <rFont val="ＭＳ Ｐゴシック"/>
        <family val="3"/>
        <charset val="128"/>
      </rPr>
      <t>国</t>
    </r>
    <r>
      <rPr>
        <sz val="9"/>
        <rFont val="Arial"/>
        <family val="2"/>
      </rPr>
      <t>403</t>
    </r>
    <rPh sb="0" eb="1">
      <t>コク</t>
    </rPh>
    <phoneticPr fontId="10"/>
  </si>
  <si>
    <r>
      <rPr>
        <sz val="12"/>
        <rFont val="AR Pゴシック体M"/>
        <family val="3"/>
        <charset val="128"/>
      </rPr>
      <t>┼左</t>
    </r>
    <phoneticPr fontId="10"/>
  </si>
  <si>
    <r>
      <rPr>
        <sz val="12"/>
        <rFont val="AR Pゴシック体M"/>
        <family val="3"/>
        <charset val="128"/>
      </rPr>
      <t>「河口湖大橋北」┤直</t>
    </r>
    <rPh sb="9" eb="10">
      <t>チョク</t>
    </rPh>
    <phoneticPr fontId="10"/>
  </si>
  <si>
    <r>
      <rPr>
        <sz val="9"/>
        <rFont val="ＭＳ Ｐゴシック"/>
        <family val="3"/>
        <charset val="128"/>
      </rPr>
      <t>県</t>
    </r>
    <r>
      <rPr>
        <sz val="9"/>
        <rFont val="Arial"/>
        <family val="2"/>
      </rPr>
      <t>707</t>
    </r>
    <rPh sb="0" eb="1">
      <t>ケン</t>
    </rPh>
    <phoneticPr fontId="10"/>
  </si>
  <si>
    <r>
      <rPr>
        <sz val="12"/>
        <rFont val="AR Pゴシック体M"/>
        <family val="3"/>
        <charset val="128"/>
      </rPr>
      <t>「東恋路」手前　┤左</t>
    </r>
    <rPh sb="1" eb="2">
      <t>ヒガシ</t>
    </rPh>
    <rPh sb="2" eb="4">
      <t>コイジ</t>
    </rPh>
    <rPh sb="5" eb="7">
      <t>テマエ</t>
    </rPh>
    <rPh sb="9" eb="10">
      <t>ヒダリ</t>
    </rPh>
    <phoneticPr fontId="10"/>
  </si>
  <si>
    <r>
      <rPr>
        <sz val="12"/>
        <rFont val="AR Pゴシック体M"/>
        <family val="3"/>
        <charset val="128"/>
      </rPr>
      <t>「平野」├右</t>
    </r>
    <rPh sb="1" eb="2">
      <t>ヒラ</t>
    </rPh>
    <rPh sb="2" eb="3">
      <t>ノ</t>
    </rPh>
    <phoneticPr fontId="10"/>
  </si>
  <si>
    <r>
      <rPr>
        <sz val="9"/>
        <rFont val="ＭＳ Ｐゴシック"/>
        <family val="3"/>
        <charset val="128"/>
      </rPr>
      <t>国</t>
    </r>
    <r>
      <rPr>
        <sz val="9"/>
        <rFont val="Arial"/>
        <family val="2"/>
      </rPr>
      <t>413</t>
    </r>
    <rPh sb="0" eb="1">
      <t>コク</t>
    </rPh>
    <phoneticPr fontId="10"/>
  </si>
  <si>
    <r>
      <rPr>
        <sz val="9"/>
        <rFont val="ＭＳ Ｐゴシック"/>
        <family val="3"/>
        <charset val="128"/>
      </rPr>
      <t>県</t>
    </r>
    <r>
      <rPr>
        <sz val="9"/>
        <rFont val="Arial"/>
        <family val="2"/>
      </rPr>
      <t>64</t>
    </r>
    <rPh sb="0" eb="1">
      <t>ケン</t>
    </rPh>
    <phoneticPr fontId="10"/>
  </si>
  <si>
    <r>
      <rPr>
        <sz val="12"/>
        <rFont val="AR Pゴシック体M"/>
        <family val="3"/>
        <charset val="128"/>
      </rPr>
      <t>「関」┬右</t>
    </r>
    <rPh sb="1" eb="2">
      <t>セキ</t>
    </rPh>
    <phoneticPr fontId="10"/>
  </si>
  <si>
    <r>
      <rPr>
        <sz val="9"/>
        <rFont val="ＭＳ Ｐゴシック"/>
        <family val="3"/>
        <charset val="128"/>
      </rPr>
      <t>国</t>
    </r>
    <r>
      <rPr>
        <sz val="9"/>
        <rFont val="Arial"/>
        <family val="2"/>
      </rPr>
      <t>412</t>
    </r>
    <rPh sb="0" eb="1">
      <t>コク</t>
    </rPh>
    <phoneticPr fontId="10"/>
  </si>
  <si>
    <r>
      <rPr>
        <sz val="12"/>
        <rFont val="AR Pゴシック体M"/>
        <family val="3"/>
        <charset val="128"/>
      </rPr>
      <t>「長竹三叉路」┤左</t>
    </r>
    <rPh sb="1" eb="3">
      <t>ナガタケ</t>
    </rPh>
    <rPh sb="3" eb="6">
      <t>サンサロ</t>
    </rPh>
    <phoneticPr fontId="10"/>
  </si>
  <si>
    <r>
      <rPr>
        <sz val="9"/>
        <rFont val="ＭＳ Ｐゴシック"/>
        <family val="3"/>
        <charset val="128"/>
      </rPr>
      <t>県</t>
    </r>
    <r>
      <rPr>
        <sz val="9"/>
        <rFont val="Arial"/>
        <family val="2"/>
      </rPr>
      <t>513</t>
    </r>
    <rPh sb="0" eb="1">
      <t>ケン</t>
    </rPh>
    <phoneticPr fontId="10"/>
  </si>
  <si>
    <r>
      <rPr>
        <sz val="12"/>
        <rFont val="AR Pゴシック体M"/>
        <family val="3"/>
        <charset val="128"/>
      </rPr>
      <t>「清新一丁目」┼左</t>
    </r>
    <phoneticPr fontId="10"/>
  </si>
  <si>
    <r>
      <rPr>
        <sz val="9"/>
        <rFont val="ＭＳ Ｐゴシック"/>
        <family val="3"/>
        <charset val="128"/>
      </rPr>
      <t>認定受付に来られない方、連絡のない方は</t>
    </r>
    <r>
      <rPr>
        <sz val="9"/>
        <rFont val="Arial"/>
        <family val="2"/>
      </rPr>
      <t>DNF</t>
    </r>
    <r>
      <rPr>
        <sz val="9"/>
        <rFont val="ＭＳ Ｐゴシック"/>
        <family val="3"/>
        <charset val="128"/>
      </rPr>
      <t>とします。</t>
    </r>
    <rPh sb="0" eb="2">
      <t>ニンテイ</t>
    </rPh>
    <phoneticPr fontId="10"/>
  </si>
  <si>
    <t>「上長尾」┼右</t>
    <rPh sb="1" eb="2">
      <t>カミ</t>
    </rPh>
    <rPh sb="2" eb="4">
      <t>ナガオ</t>
    </rPh>
    <phoneticPr fontId="10"/>
  </si>
  <si>
    <t>市道</t>
    <rPh sb="0" eb="2">
      <t>シドウ</t>
    </rPh>
    <phoneticPr fontId="10"/>
  </si>
  <si>
    <t>「大久保工場団地」┼右</t>
    <rPh sb="1" eb="4">
      <t>オオクボ</t>
    </rPh>
    <rPh sb="4" eb="6">
      <t>コウジョウ</t>
    </rPh>
    <rPh sb="6" eb="8">
      <t>ダンチ</t>
    </rPh>
    <phoneticPr fontId="10"/>
  </si>
  <si>
    <t>「高綱中学校東」┼右</t>
    <rPh sb="1" eb="2">
      <t>タカ</t>
    </rPh>
    <rPh sb="2" eb="3">
      <t>ツナ</t>
    </rPh>
    <rPh sb="3" eb="5">
      <t>チュウガク</t>
    </rPh>
    <rPh sb="5" eb="6">
      <t>コウ</t>
    </rPh>
    <rPh sb="6" eb="7">
      <t>ヒガシ</t>
    </rPh>
    <phoneticPr fontId="10"/>
  </si>
  <si>
    <r>
      <rPr>
        <sz val="9"/>
        <rFont val="ＭＳ Ｐゴシック"/>
        <family val="3"/>
        <charset val="128"/>
      </rPr>
      <t>県</t>
    </r>
    <r>
      <rPr>
        <sz val="9"/>
        <rFont val="Arial"/>
        <family val="2"/>
      </rPr>
      <t>291</t>
    </r>
    <r>
      <rPr>
        <sz val="9"/>
        <rFont val="ＭＳ Ｐゴシック"/>
        <family val="3"/>
        <charset val="128"/>
      </rPr>
      <t>、市道</t>
    </r>
    <rPh sb="0" eb="1">
      <t>ケン</t>
    </rPh>
    <rPh sb="5" eb="7">
      <t>シドウ</t>
    </rPh>
    <phoneticPr fontId="10"/>
  </si>
  <si>
    <t>「南新」┤左</t>
    <rPh sb="1" eb="2">
      <t>ミナミ</t>
    </rPh>
    <rPh sb="2" eb="3">
      <t>シン</t>
    </rPh>
    <phoneticPr fontId="10"/>
  </si>
  <si>
    <t>市道、県48</t>
    <rPh sb="0" eb="2">
      <t>シドウ</t>
    </rPh>
    <rPh sb="3" eb="4">
      <t>ケン</t>
    </rPh>
    <phoneticPr fontId="10"/>
  </si>
  <si>
    <t>高速道側道</t>
    <rPh sb="0" eb="2">
      <t>コウソク</t>
    </rPh>
    <rPh sb="2" eb="3">
      <t>ドウ</t>
    </rPh>
    <rPh sb="3" eb="4">
      <t>ソク</t>
    </rPh>
    <rPh sb="4" eb="5">
      <t>ドウ</t>
    </rPh>
    <phoneticPr fontId="10"/>
  </si>
  <si>
    <r>
      <rPr>
        <sz val="9"/>
        <rFont val="ＭＳ Ｐゴシック"/>
        <family val="3"/>
        <charset val="128"/>
      </rPr>
      <t>県</t>
    </r>
    <r>
      <rPr>
        <sz val="9"/>
        <rFont val="Arial"/>
        <family val="2"/>
      </rPr>
      <t>275</t>
    </r>
    <rPh sb="0" eb="1">
      <t>ケン</t>
    </rPh>
    <phoneticPr fontId="10"/>
  </si>
  <si>
    <r>
      <rPr>
        <sz val="9"/>
        <rFont val="ＭＳ Ｐゴシック"/>
        <family val="3"/>
        <charset val="128"/>
      </rPr>
      <t>県</t>
    </r>
    <r>
      <rPr>
        <sz val="9"/>
        <rFont val="Arial"/>
        <family val="2"/>
      </rPr>
      <t>51</t>
    </r>
    <rPh sb="0" eb="1">
      <t>ケン</t>
    </rPh>
    <phoneticPr fontId="10"/>
  </si>
  <si>
    <r>
      <rPr>
        <sz val="9"/>
        <rFont val="ＭＳ Ｐゴシック"/>
        <family val="3"/>
        <charset val="128"/>
      </rPr>
      <t>町道</t>
    </r>
    <rPh sb="0" eb="2">
      <t>チョウドウ</t>
    </rPh>
    <phoneticPr fontId="10"/>
  </si>
  <si>
    <r>
      <rPr>
        <sz val="9"/>
        <rFont val="ＭＳ Ｐゴシック"/>
        <family val="3"/>
        <charset val="128"/>
      </rPr>
      <t>国</t>
    </r>
    <r>
      <rPr>
        <sz val="9"/>
        <rFont val="Arial"/>
        <family val="2"/>
      </rPr>
      <t>19</t>
    </r>
    <rPh sb="0" eb="1">
      <t>コク</t>
    </rPh>
    <phoneticPr fontId="10"/>
  </si>
  <si>
    <r>
      <rPr>
        <sz val="9"/>
        <rFont val="ＭＳ Ｐゴシック"/>
        <family val="3"/>
        <charset val="128"/>
      </rPr>
      <t>市道、県</t>
    </r>
    <r>
      <rPr>
        <sz val="9"/>
        <rFont val="Arial"/>
        <family val="2"/>
      </rPr>
      <t>483</t>
    </r>
    <rPh sb="0" eb="2">
      <t>シドウ</t>
    </rPh>
    <phoneticPr fontId="10"/>
  </si>
  <si>
    <r>
      <rPr>
        <sz val="9"/>
        <rFont val="ＭＳ Ｐゴシック"/>
        <family val="3"/>
        <charset val="128"/>
      </rPr>
      <t>県</t>
    </r>
    <r>
      <rPr>
        <sz val="9"/>
        <rFont val="Arial"/>
        <family val="2"/>
      </rPr>
      <t>288</t>
    </r>
    <r>
      <rPr>
        <sz val="9"/>
        <rFont val="ＭＳ Ｐゴシック"/>
        <family val="3"/>
        <charset val="128"/>
      </rPr>
      <t>、市道</t>
    </r>
    <rPh sb="0" eb="1">
      <t>ケン</t>
    </rPh>
    <rPh sb="5" eb="7">
      <t>シドウ</t>
    </rPh>
    <phoneticPr fontId="10"/>
  </si>
  <si>
    <r>
      <rPr>
        <sz val="11"/>
        <rFont val="ＭＳ Ｐゴシック"/>
        <family val="3"/>
        <charset val="128"/>
      </rPr>
      <t>参考地図</t>
    </r>
    <rPh sb="0" eb="2">
      <t>サンコウ</t>
    </rPh>
    <rPh sb="2" eb="4">
      <t>チズ</t>
    </rPh>
    <phoneticPr fontId="10"/>
  </si>
  <si>
    <t>「草花通り」</t>
    <phoneticPr fontId="10"/>
  </si>
  <si>
    <t>市道、旧街道</t>
    <phoneticPr fontId="10"/>
  </si>
  <si>
    <r>
      <rPr>
        <sz val="9"/>
        <rFont val="ＭＳ Ｐゴシック"/>
        <family val="3"/>
        <charset val="128"/>
      </rPr>
      <t>市道、県</t>
    </r>
    <r>
      <rPr>
        <sz val="9"/>
        <rFont val="Arial"/>
        <family val="2"/>
      </rPr>
      <t>483</t>
    </r>
    <r>
      <rPr>
        <sz val="9"/>
        <rFont val="ＭＳ Ｐゴシック"/>
        <family val="3"/>
        <charset val="128"/>
      </rPr>
      <t>、国</t>
    </r>
    <r>
      <rPr>
        <sz val="9"/>
        <rFont val="Arial"/>
        <family val="2"/>
      </rPr>
      <t>152</t>
    </r>
  </si>
  <si>
    <r>
      <rPr>
        <sz val="9"/>
        <rFont val="ＭＳ Ｐゴシック"/>
        <family val="3"/>
        <charset val="128"/>
      </rPr>
      <t>海野宿通り抜け注意</t>
    </r>
  </si>
  <si>
    <r>
      <rPr>
        <sz val="9"/>
        <rFont val="ＭＳ Ｐゴシック"/>
        <family val="3"/>
        <charset val="128"/>
      </rPr>
      <t>角に上田信用金庫</t>
    </r>
  </si>
  <si>
    <r>
      <t>JR</t>
    </r>
    <r>
      <rPr>
        <sz val="9"/>
        <rFont val="ＭＳ Ｐゴシック"/>
        <family val="3"/>
        <charset val="128"/>
      </rPr>
      <t>大屋駅前通過してすぐ</t>
    </r>
  </si>
  <si>
    <r>
      <rPr>
        <sz val="9"/>
        <rFont val="ＭＳ Ｐゴシック"/>
        <family val="3"/>
        <charset val="128"/>
      </rPr>
      <t>歩道橋下</t>
    </r>
  </si>
  <si>
    <r>
      <rPr>
        <sz val="9"/>
        <rFont val="ＭＳ Ｐゴシック"/>
        <family val="3"/>
        <charset val="128"/>
      </rPr>
      <t>上田橋渡る</t>
    </r>
  </si>
  <si>
    <r>
      <rPr>
        <sz val="9"/>
        <rFont val="ＭＳ Ｐゴシック"/>
        <family val="3"/>
        <charset val="128"/>
      </rPr>
      <t>県</t>
    </r>
    <r>
      <rPr>
        <sz val="9"/>
        <rFont val="Arial"/>
        <family val="2"/>
      </rPr>
      <t>77</t>
    </r>
  </si>
  <si>
    <r>
      <rPr>
        <sz val="9"/>
        <rFont val="ＭＳ Ｐゴシック"/>
        <family val="3"/>
        <charset val="128"/>
      </rPr>
      <t>「三好町」</t>
    </r>
  </si>
  <si>
    <r>
      <rPr>
        <sz val="9"/>
        <rFont val="ＭＳ Ｐゴシック"/>
        <family val="3"/>
        <charset val="128"/>
      </rPr>
      <t>「下之条」</t>
    </r>
  </si>
  <si>
    <r>
      <rPr>
        <sz val="9"/>
        <rFont val="ＭＳ Ｐゴシック"/>
        <family val="3"/>
        <charset val="128"/>
      </rPr>
      <t>国</t>
    </r>
    <r>
      <rPr>
        <sz val="9"/>
        <rFont val="Arial"/>
        <family val="2"/>
      </rPr>
      <t>143</t>
    </r>
  </si>
  <si>
    <r>
      <rPr>
        <sz val="9"/>
        <rFont val="ＭＳ Ｐゴシック"/>
        <family val="3"/>
        <charset val="128"/>
      </rPr>
      <t>「下之条北」</t>
    </r>
  </si>
  <si>
    <r>
      <rPr>
        <sz val="9"/>
        <rFont val="ＭＳ Ｐゴシック"/>
        <family val="3"/>
        <charset val="128"/>
      </rPr>
      <t>バイパス、トンネル通過注意</t>
    </r>
  </si>
  <si>
    <r>
      <rPr>
        <sz val="9"/>
        <rFont val="ＭＳ Ｐゴシック"/>
        <family val="3"/>
        <charset val="128"/>
      </rPr>
      <t>「小網」</t>
    </r>
  </si>
  <si>
    <r>
      <rPr>
        <sz val="9"/>
        <rFont val="ＭＳ Ｐゴシック"/>
        <family val="3"/>
        <charset val="128"/>
      </rPr>
      <t>市道、県</t>
    </r>
    <r>
      <rPr>
        <sz val="9"/>
        <rFont val="Arial"/>
        <family val="2"/>
      </rPr>
      <t>77</t>
    </r>
  </si>
  <si>
    <r>
      <rPr>
        <sz val="9"/>
        <rFont val="ＭＳ Ｐゴシック"/>
        <family val="3"/>
        <charset val="128"/>
      </rPr>
      <t>「女沢橋」</t>
    </r>
  </si>
  <si>
    <r>
      <rPr>
        <sz val="9"/>
        <rFont val="ＭＳ Ｐゴシック"/>
        <family val="3"/>
        <charset val="128"/>
      </rPr>
      <t>県</t>
    </r>
    <r>
      <rPr>
        <sz val="9"/>
        <rFont val="Arial"/>
        <family val="2"/>
      </rPr>
      <t>55</t>
    </r>
  </si>
  <si>
    <r>
      <rPr>
        <sz val="9"/>
        <rFont val="ＭＳ Ｐゴシック"/>
        <family val="3"/>
        <charset val="128"/>
      </rPr>
      <t>坂上トンネル出口</t>
    </r>
    <r>
      <rPr>
        <sz val="9"/>
        <rFont val="Arial"/>
        <family val="2"/>
      </rPr>
      <t>862</t>
    </r>
    <r>
      <rPr>
        <sz val="9"/>
        <rFont val="ＭＳ Ｐゴシック"/>
        <family val="3"/>
        <charset val="128"/>
      </rPr>
      <t>ｍ</t>
    </r>
  </si>
  <si>
    <t>○</t>
    <phoneticPr fontId="10"/>
  </si>
  <si>
    <t>┼左</t>
    <phoneticPr fontId="10"/>
  </si>
  <si>
    <r>
      <rPr>
        <sz val="9"/>
        <rFont val="ＭＳ Ｐゴシック"/>
        <family val="3"/>
        <charset val="128"/>
      </rPr>
      <t>フィニッシュ後は認定受付けをされないと認定処理ができません。</t>
    </r>
    <rPh sb="8" eb="10">
      <t>ニンテイ</t>
    </rPh>
    <phoneticPr fontId="10"/>
  </si>
  <si>
    <r>
      <rPr>
        <sz val="9"/>
        <rFont val="ＭＳ Ｐゴシック"/>
        <family val="3"/>
        <charset val="128"/>
      </rPr>
      <t>県</t>
    </r>
    <r>
      <rPr>
        <sz val="9"/>
        <rFont val="Arial"/>
        <family val="2"/>
      </rPr>
      <t>217</t>
    </r>
    <r>
      <rPr>
        <sz val="9"/>
        <rFont val="ＭＳ Ｐゴシック"/>
        <family val="3"/>
        <charset val="128"/>
      </rPr>
      <t>、県</t>
    </r>
    <r>
      <rPr>
        <sz val="9"/>
        <rFont val="Arial"/>
        <family val="2"/>
      </rPr>
      <t>48</t>
    </r>
    <rPh sb="5" eb="6">
      <t>ケン</t>
    </rPh>
    <phoneticPr fontId="10"/>
  </si>
  <si>
    <r>
      <rPr>
        <sz val="9"/>
        <rFont val="ＭＳ Ｐゴシック"/>
        <family val="3"/>
        <charset val="128"/>
      </rPr>
      <t>海野宿の入り口</t>
    </r>
  </si>
  <si>
    <r>
      <rPr>
        <sz val="9"/>
        <rFont val="ＭＳ Ｐゴシック"/>
        <family val="3"/>
        <charset val="128"/>
      </rPr>
      <t>県</t>
    </r>
    <r>
      <rPr>
        <sz val="9"/>
        <rFont val="Arial"/>
        <family val="2"/>
      </rPr>
      <t>19,</t>
    </r>
    <r>
      <rPr>
        <sz val="9"/>
        <rFont val="ＭＳ Ｐゴシック"/>
        <family val="3"/>
        <charset val="128"/>
      </rPr>
      <t>県</t>
    </r>
    <r>
      <rPr>
        <sz val="9"/>
        <rFont val="Arial"/>
        <family val="2"/>
      </rPr>
      <t>18</t>
    </r>
    <rPh sb="4" eb="5">
      <t>ケン</t>
    </rPh>
    <phoneticPr fontId="10"/>
  </si>
  <si>
    <r>
      <rPr>
        <sz val="9"/>
        <rFont val="ＭＳ Ｐゴシック"/>
        <family val="3"/>
        <charset val="128"/>
      </rPr>
      <t>都</t>
    </r>
    <r>
      <rPr>
        <sz val="9"/>
        <rFont val="Arial"/>
        <family val="2"/>
      </rPr>
      <t>57</t>
    </r>
    <r>
      <rPr>
        <sz val="9"/>
        <rFont val="ＭＳ Ｐゴシック"/>
        <family val="3"/>
        <charset val="128"/>
      </rPr>
      <t>、県</t>
    </r>
    <r>
      <rPr>
        <sz val="9"/>
        <rFont val="Arial"/>
        <family val="2"/>
      </rPr>
      <t>3</t>
    </r>
    <rPh sb="4" eb="5">
      <t>ケン</t>
    </rPh>
    <phoneticPr fontId="10"/>
  </si>
  <si>
    <r>
      <t xml:space="preserve">Start </t>
    </r>
    <r>
      <rPr>
        <sz val="12"/>
        <rFont val="ＭＳ ゴシック"/>
        <family val="3"/>
        <charset val="128"/>
      </rPr>
      <t>等々力緑地</t>
    </r>
    <r>
      <rPr>
        <sz val="12"/>
        <rFont val="Arial"/>
        <family val="2"/>
      </rPr>
      <t>/</t>
    </r>
    <r>
      <rPr>
        <sz val="12"/>
        <rFont val="ＭＳ ゴシック"/>
        <family val="3"/>
        <charset val="128"/>
      </rPr>
      <t>　　　</t>
    </r>
    <r>
      <rPr>
        <sz val="12"/>
        <rFont val="Arial"/>
        <family val="2"/>
      </rPr>
      <t xml:space="preserve">               </t>
    </r>
    <r>
      <rPr>
        <sz val="12"/>
        <rFont val="ＭＳ ゴシック"/>
        <family val="3"/>
        <charset val="128"/>
      </rPr>
      <t>　　　　　　　　　　　　　とどろきアリーナ前</t>
    </r>
    <r>
      <rPr>
        <sz val="12"/>
        <rFont val="Arial"/>
        <family val="2"/>
      </rPr>
      <t xml:space="preserve">                                                                                   06:00</t>
    </r>
    <r>
      <rPr>
        <sz val="12"/>
        <rFont val="ＭＳ ゴシック"/>
        <family val="3"/>
        <charset val="128"/>
      </rPr>
      <t>順次スタート　（</t>
    </r>
    <r>
      <rPr>
        <sz val="12"/>
        <rFont val="Arial"/>
        <family val="2"/>
      </rPr>
      <t>6:30</t>
    </r>
    <r>
      <rPr>
        <sz val="12"/>
        <rFont val="ＭＳ ゴシック"/>
        <family val="3"/>
        <charset val="128"/>
      </rPr>
      <t>　撤収）</t>
    </r>
    <rPh sb="51" eb="52">
      <t>マエ</t>
    </rPh>
    <phoneticPr fontId="7"/>
  </si>
  <si>
    <r>
      <rPr>
        <sz val="9"/>
        <rFont val="ＭＳ Ｐゴシック"/>
        <family val="3"/>
        <charset val="128"/>
      </rPr>
      <t>国</t>
    </r>
    <r>
      <rPr>
        <sz val="9"/>
        <rFont val="Arial"/>
        <family val="2"/>
      </rPr>
      <t>409</t>
    </r>
    <rPh sb="0" eb="1">
      <t>コク</t>
    </rPh>
    <phoneticPr fontId="7"/>
  </si>
  <si>
    <t>┬左　止まれ（正面信号なし）</t>
    <phoneticPr fontId="10"/>
  </si>
  <si>
    <t>「田川橋」┼右、先で高速道路くぐり側道</t>
    <rPh sb="8" eb="9">
      <t>サキ</t>
    </rPh>
    <rPh sb="10" eb="12">
      <t>コウソク</t>
    </rPh>
    <rPh sb="12" eb="14">
      <t>ドウロ</t>
    </rPh>
    <rPh sb="17" eb="19">
      <t>ソクドウ</t>
    </rPh>
    <phoneticPr fontId="10"/>
  </si>
  <si>
    <t>(+1542)     (-1920)</t>
    <phoneticPr fontId="10"/>
  </si>
  <si>
    <t>(+1115)     (-1390)</t>
    <phoneticPr fontId="10"/>
  </si>
  <si>
    <t>(+1176)     (-385)</t>
    <phoneticPr fontId="10"/>
  </si>
  <si>
    <t>(+479)       (-603)</t>
    <phoneticPr fontId="10"/>
  </si>
  <si>
    <t>(+335)         (-225)</t>
    <phoneticPr fontId="10"/>
  </si>
  <si>
    <t>├右（手前にコンビニ跡）道路横断時注意</t>
    <rPh sb="3" eb="5">
      <t>テマエ</t>
    </rPh>
    <rPh sb="10" eb="11">
      <t>アト</t>
    </rPh>
    <rPh sb="12" eb="14">
      <t>ドウロ</t>
    </rPh>
    <rPh sb="14" eb="16">
      <t>オウダン</t>
    </rPh>
    <rPh sb="16" eb="17">
      <t>ジ</t>
    </rPh>
    <rPh sb="17" eb="19">
      <t>チュウイ</t>
    </rPh>
    <phoneticPr fontId="10"/>
  </si>
  <si>
    <t>「馬駈」┼左、鶴川～柿生間、渋滞注意</t>
    <rPh sb="7" eb="9">
      <t>ツルカワ</t>
    </rPh>
    <rPh sb="10" eb="12">
      <t>カキオ</t>
    </rPh>
    <rPh sb="12" eb="13">
      <t>カン</t>
    </rPh>
    <rPh sb="14" eb="16">
      <t>ジュウタイ</t>
    </rPh>
    <rPh sb="16" eb="18">
      <t>チュウイ</t>
    </rPh>
    <phoneticPr fontId="10"/>
  </si>
  <si>
    <t>「女沢橋」┼左</t>
    <rPh sb="1" eb="3">
      <t>メザワ</t>
    </rPh>
    <rPh sb="3" eb="4">
      <t>ハシ</t>
    </rPh>
    <phoneticPr fontId="10"/>
  </si>
  <si>
    <r>
      <rPr>
        <sz val="12"/>
        <rFont val="AR Pゴシック体M"/>
        <family val="3"/>
        <charset val="128"/>
      </rPr>
      <t>通過チェック　</t>
    </r>
    <r>
      <rPr>
        <sz val="12"/>
        <rFont val="Arial"/>
        <family val="2"/>
      </rPr>
      <t>7-Eleven</t>
    </r>
    <r>
      <rPr>
        <sz val="12"/>
        <rFont val="AR Pゴシック体M"/>
        <family val="3"/>
        <charset val="128"/>
      </rPr>
      <t>　山中湖旭ヶ丘店　　　　　　　　　　　　　　　　　</t>
    </r>
    <rPh sb="0" eb="2">
      <t>ツウカ</t>
    </rPh>
    <rPh sb="16" eb="19">
      <t>ヤマナカコ</t>
    </rPh>
    <rPh sb="19" eb="22">
      <t>アサヒガオカ</t>
    </rPh>
    <phoneticPr fontId="10"/>
  </si>
  <si>
    <r>
      <rPr>
        <sz val="9"/>
        <rFont val="ＭＳ Ｐゴシック"/>
        <family val="3"/>
        <charset val="128"/>
      </rPr>
      <t>国</t>
    </r>
    <r>
      <rPr>
        <sz val="9"/>
        <rFont val="Arial"/>
        <family val="2"/>
      </rPr>
      <t>139</t>
    </r>
    <r>
      <rPr>
        <sz val="9"/>
        <rFont val="ＭＳ Ｐゴシック"/>
        <family val="3"/>
        <charset val="128"/>
      </rPr>
      <t>、国</t>
    </r>
    <r>
      <rPr>
        <sz val="9"/>
        <rFont val="Arial"/>
        <family val="2"/>
      </rPr>
      <t>138</t>
    </r>
    <rPh sb="0" eb="1">
      <t>コク</t>
    </rPh>
    <rPh sb="5" eb="6">
      <t>コク</t>
    </rPh>
    <phoneticPr fontId="10"/>
  </si>
  <si>
    <r>
      <rPr>
        <sz val="9"/>
        <rFont val="ＭＳ Ｐゴシック"/>
        <family val="3"/>
        <charset val="128"/>
      </rPr>
      <t>国</t>
    </r>
    <r>
      <rPr>
        <sz val="9"/>
        <rFont val="Arial"/>
        <family val="2"/>
      </rPr>
      <t>138</t>
    </r>
    <r>
      <rPr>
        <sz val="9"/>
        <rFont val="ＭＳ Ｐゴシック"/>
        <family val="3"/>
        <charset val="128"/>
      </rPr>
      <t>、国</t>
    </r>
    <r>
      <rPr>
        <sz val="9"/>
        <rFont val="Arial"/>
        <family val="2"/>
      </rPr>
      <t>413</t>
    </r>
    <rPh sb="0" eb="1">
      <t>コク</t>
    </rPh>
    <rPh sb="5" eb="6">
      <t>コク</t>
    </rPh>
    <phoneticPr fontId="10"/>
  </si>
  <si>
    <t>├右→広域道路</t>
    <rPh sb="3" eb="5">
      <t>コウイキ</t>
    </rPh>
    <rPh sb="5" eb="7">
      <t>ドウロ</t>
    </rPh>
    <phoneticPr fontId="10"/>
  </si>
  <si>
    <r>
      <rPr>
        <sz val="12"/>
        <rFont val="AR Pゴシック体M"/>
        <family val="3"/>
        <charset val="128"/>
      </rPr>
      <t>┤左、大浅間</t>
    </r>
    <r>
      <rPr>
        <sz val="12"/>
        <rFont val="Arial"/>
        <family val="2"/>
      </rPr>
      <t>GC</t>
    </r>
    <r>
      <rPr>
        <sz val="12"/>
        <rFont val="AR Pゴシック体M"/>
        <family val="3"/>
        <charset val="128"/>
      </rPr>
      <t>ゲート先横断歩道目印</t>
    </r>
    <rPh sb="12" eb="14">
      <t>オウダン</t>
    </rPh>
    <rPh sb="14" eb="16">
      <t>ホドウ</t>
    </rPh>
    <rPh sb="16" eb="18">
      <t>メジルシ</t>
    </rPh>
    <phoneticPr fontId="10"/>
  </si>
  <si>
    <r>
      <rPr>
        <sz val="12"/>
        <rFont val="AR Pゴシック体M"/>
        <family val="3"/>
        <charset val="128"/>
      </rPr>
      <t>赤い橋の先、</t>
    </r>
    <r>
      <rPr>
        <sz val="12"/>
        <rFont val="Arial"/>
        <family val="2"/>
      </rPr>
      <t>Y</t>
    </r>
    <r>
      <rPr>
        <sz val="12"/>
        <rFont val="AR Pゴシック体M"/>
        <family val="3"/>
        <charset val="128"/>
      </rPr>
      <t>右、川沿いへ　→布引観音</t>
    </r>
    <rPh sb="0" eb="1">
      <t>アカ</t>
    </rPh>
    <rPh sb="2" eb="3">
      <t>ハシ</t>
    </rPh>
    <rPh sb="4" eb="5">
      <t>サキ</t>
    </rPh>
    <rPh sb="9" eb="11">
      <t>カワゾ</t>
    </rPh>
    <rPh sb="15" eb="17">
      <t>ヌノビキ</t>
    </rPh>
    <rPh sb="17" eb="19">
      <t>カンノン</t>
    </rPh>
    <phoneticPr fontId="10"/>
  </si>
  <si>
    <t>県77</t>
    <rPh sb="0" eb="1">
      <t>ケン</t>
    </rPh>
    <phoneticPr fontId="10"/>
  </si>
  <si>
    <t>国462</t>
    <rPh sb="0" eb="1">
      <t>コク</t>
    </rPh>
    <phoneticPr fontId="10"/>
  </si>
  <si>
    <r>
      <rPr>
        <sz val="9"/>
        <rFont val="ＭＳ Ｐゴシック"/>
        <family val="3"/>
        <charset val="128"/>
      </rPr>
      <t>市道、県</t>
    </r>
    <r>
      <rPr>
        <sz val="9"/>
        <rFont val="Arial"/>
        <family val="2"/>
      </rPr>
      <t>510</t>
    </r>
    <rPh sb="0" eb="2">
      <t>シドウ</t>
    </rPh>
    <rPh sb="3" eb="4">
      <t>ケン</t>
    </rPh>
    <phoneticPr fontId="10"/>
  </si>
  <si>
    <t>(+1757)     (-1930)</t>
    <phoneticPr fontId="10"/>
  </si>
  <si>
    <r>
      <t>Ver6_0</t>
    </r>
    <r>
      <rPr>
        <sz val="9"/>
        <rFont val="ＭＳ Ｐゴシック"/>
        <family val="3"/>
        <charset val="128"/>
      </rPr>
      <t>　</t>
    </r>
    <r>
      <rPr>
        <sz val="9"/>
        <rFont val="Arial"/>
        <family val="2"/>
      </rPr>
      <t>(2017/10/12</t>
    </r>
    <r>
      <rPr>
        <sz val="9"/>
        <rFont val="ＭＳ Ｐゴシック"/>
        <family val="3"/>
        <charset val="128"/>
      </rPr>
      <t>）</t>
    </r>
    <phoneticPr fontId="10"/>
  </si>
  <si>
    <r>
      <rPr>
        <sz val="10"/>
        <rFont val="ＭＳ Ｐゴシック"/>
        <family val="3"/>
        <charset val="128"/>
      </rPr>
      <t>通過点他</t>
    </r>
    <r>
      <rPr>
        <sz val="10"/>
        <rFont val="Arial"/>
        <family val="2"/>
      </rPr>
      <t xml:space="preserve"> </t>
    </r>
    <r>
      <rPr>
        <sz val="10"/>
        <rFont val="ＭＳ Ｐゴシック"/>
        <family val="3"/>
        <charset val="128"/>
      </rPr>
      <t>（「交差点名」）</t>
    </r>
    <phoneticPr fontId="10"/>
  </si>
  <si>
    <r>
      <rPr>
        <sz val="12"/>
        <rFont val="AR Pゴシック体M"/>
        <family val="3"/>
        <charset val="128"/>
      </rPr>
      <t>「百草園駅前」├右</t>
    </r>
    <phoneticPr fontId="10"/>
  </si>
  <si>
    <r>
      <rPr>
        <sz val="12"/>
        <rFont val="AR Pゴシック体M"/>
        <family val="3"/>
        <charset val="128"/>
      </rPr>
      <t>┼右　交差点左手前角にマクドナルド</t>
    </r>
    <phoneticPr fontId="10"/>
  </si>
  <si>
    <r>
      <rPr>
        <sz val="12"/>
        <rFont val="AR Pゴシック体M"/>
        <family val="3"/>
        <charset val="128"/>
      </rPr>
      <t>┤左　拝島橋手前を左折</t>
    </r>
    <phoneticPr fontId="10"/>
  </si>
  <si>
    <r>
      <rPr>
        <sz val="12"/>
        <rFont val="AR Pゴシック体M"/>
        <family val="3"/>
        <charset val="128"/>
      </rPr>
      <t>┤左　多西橋渡り</t>
    </r>
    <r>
      <rPr>
        <sz val="12"/>
        <rFont val="Arial"/>
        <family val="2"/>
      </rPr>
      <t>2</t>
    </r>
    <r>
      <rPr>
        <sz val="12"/>
        <rFont val="AR Pゴシック体M"/>
        <family val="3"/>
        <charset val="128"/>
      </rPr>
      <t>つめ信号、道幅広い</t>
    </r>
    <phoneticPr fontId="10"/>
  </si>
  <si>
    <r>
      <rPr>
        <sz val="12"/>
        <rFont val="AR Pゴシック体M"/>
        <family val="3"/>
        <charset val="128"/>
      </rPr>
      <t>「鯉川橋」┼右</t>
    </r>
    <phoneticPr fontId="10"/>
  </si>
  <si>
    <r>
      <t>PC1</t>
    </r>
    <r>
      <rPr>
        <sz val="12"/>
        <rFont val="AR Pゴシック体M"/>
        <family val="3"/>
        <charset val="128"/>
      </rPr>
      <t>　</t>
    </r>
    <r>
      <rPr>
        <sz val="12"/>
        <rFont val="Arial"/>
        <family val="2"/>
      </rPr>
      <t xml:space="preserve">7-Eleven </t>
    </r>
    <r>
      <rPr>
        <sz val="12"/>
        <rFont val="AR Pゴシック体M"/>
        <family val="3"/>
        <charset val="128"/>
      </rPr>
      <t>　青梅畑中３丁目店　　　　　　　　　　　　　　　　</t>
    </r>
    <r>
      <rPr>
        <sz val="12"/>
        <rFont val="Arial"/>
        <family val="2"/>
      </rPr>
      <t>Open</t>
    </r>
    <r>
      <rPr>
        <sz val="12"/>
        <rFont val="AR Pゴシック体M"/>
        <family val="3"/>
        <charset val="128"/>
      </rPr>
      <t>　</t>
    </r>
    <r>
      <rPr>
        <sz val="12"/>
        <rFont val="Arial"/>
        <family val="2"/>
      </rPr>
      <t>07</t>
    </r>
    <r>
      <rPr>
        <sz val="12"/>
        <rFont val="AR Pゴシック体M"/>
        <family val="3"/>
        <charset val="128"/>
      </rPr>
      <t>：</t>
    </r>
    <r>
      <rPr>
        <sz val="12"/>
        <rFont val="Arial"/>
        <family val="2"/>
      </rPr>
      <t>30</t>
    </r>
    <r>
      <rPr>
        <sz val="12"/>
        <rFont val="AR Pゴシック体M"/>
        <family val="3"/>
        <charset val="128"/>
      </rPr>
      <t>～</t>
    </r>
    <r>
      <rPr>
        <sz val="12"/>
        <rFont val="Arial"/>
        <family val="2"/>
      </rPr>
      <t>Close</t>
    </r>
    <r>
      <rPr>
        <sz val="12"/>
        <rFont val="AR Pゴシック体M"/>
        <family val="3"/>
        <charset val="128"/>
      </rPr>
      <t>　</t>
    </r>
    <r>
      <rPr>
        <sz val="12"/>
        <rFont val="Arial"/>
        <family val="2"/>
      </rPr>
      <t>09</t>
    </r>
    <r>
      <rPr>
        <sz val="12"/>
        <rFont val="AR Pゴシック体M"/>
        <family val="3"/>
        <charset val="128"/>
      </rPr>
      <t>：</t>
    </r>
    <r>
      <rPr>
        <sz val="12"/>
        <rFont val="Arial"/>
        <family val="2"/>
      </rPr>
      <t>33</t>
    </r>
    <phoneticPr fontId="10"/>
  </si>
  <si>
    <r>
      <rPr>
        <sz val="12"/>
        <rFont val="AR Pゴシック体M"/>
        <family val="3"/>
        <charset val="128"/>
      </rPr>
      <t>┤左　万年橋渡る</t>
    </r>
    <phoneticPr fontId="10"/>
  </si>
  <si>
    <r>
      <rPr>
        <sz val="12"/>
        <rFont val="AR Pゴシック体M"/>
        <family val="3"/>
        <charset val="128"/>
      </rPr>
      <t>「青梅市民会館前」┬左　</t>
    </r>
    <phoneticPr fontId="10"/>
  </si>
  <si>
    <r>
      <rPr>
        <sz val="12"/>
        <rFont val="AR Pゴシック体M"/>
        <family val="3"/>
        <charset val="128"/>
      </rPr>
      <t>「青梅坂下」├右</t>
    </r>
    <phoneticPr fontId="10"/>
  </si>
  <si>
    <r>
      <rPr>
        <sz val="12"/>
        <rFont val="AR Pゴシック体M"/>
        <family val="3"/>
        <charset val="128"/>
      </rPr>
      <t>　「岩井堂」├右</t>
    </r>
    <phoneticPr fontId="10"/>
  </si>
  <si>
    <r>
      <rPr>
        <sz val="12"/>
        <rFont val="AR Pゴシック体M"/>
        <family val="3"/>
        <charset val="128"/>
      </rPr>
      <t>┤左　角に出光</t>
    </r>
    <r>
      <rPr>
        <sz val="12"/>
        <rFont val="Arial"/>
        <family val="2"/>
      </rPr>
      <t>GS</t>
    </r>
    <phoneticPr fontId="10"/>
  </si>
  <si>
    <r>
      <rPr>
        <sz val="12"/>
        <rFont val="AR Pゴシック体M"/>
        <family val="3"/>
        <charset val="128"/>
      </rPr>
      <t>「台」┼右</t>
    </r>
    <phoneticPr fontId="10"/>
  </si>
  <si>
    <r>
      <rPr>
        <sz val="12"/>
        <rFont val="AR Pゴシック体M"/>
        <family val="3"/>
        <charset val="128"/>
      </rPr>
      <t>「高麗本郷」┤左</t>
    </r>
    <phoneticPr fontId="10"/>
  </si>
  <si>
    <r>
      <rPr>
        <sz val="12"/>
        <rFont val="AR Pゴシック体M"/>
        <family val="3"/>
        <charset val="128"/>
      </rPr>
      <t>「越生高校（北）」┼右</t>
    </r>
    <phoneticPr fontId="10"/>
  </si>
  <si>
    <r>
      <rPr>
        <sz val="12"/>
        <rFont val="AR Pゴシック体M"/>
        <family val="3"/>
        <charset val="128"/>
      </rPr>
      <t>「鳩山駐在所前」┼左</t>
    </r>
    <phoneticPr fontId="10"/>
  </si>
  <si>
    <r>
      <rPr>
        <sz val="12"/>
        <rFont val="AR Pゴシック体M"/>
        <family val="3"/>
        <charset val="128"/>
      </rPr>
      <t>「大橋交差点」├右</t>
    </r>
    <phoneticPr fontId="10"/>
  </si>
  <si>
    <r>
      <rPr>
        <sz val="12"/>
        <rFont val="AR Pゴシック体M"/>
        <family val="3"/>
        <charset val="128"/>
      </rPr>
      <t>┤左　笛吹通り（看板案内有）</t>
    </r>
    <phoneticPr fontId="10"/>
  </si>
  <si>
    <r>
      <rPr>
        <sz val="12"/>
        <rFont val="AR Pゴシック体M"/>
        <family val="3"/>
        <charset val="128"/>
      </rPr>
      <t>「今市地蔵前」┤左</t>
    </r>
    <phoneticPr fontId="10"/>
  </si>
  <si>
    <r>
      <rPr>
        <sz val="12"/>
        <rFont val="AR Pゴシック体M"/>
        <family val="3"/>
        <charset val="128"/>
      </rPr>
      <t>「北柏田」┼右</t>
    </r>
    <phoneticPr fontId="10"/>
  </si>
  <si>
    <r>
      <rPr>
        <sz val="12"/>
        <rFont val="AR Pゴシック体M"/>
        <family val="3"/>
        <charset val="128"/>
      </rPr>
      <t>「荒川」┼左</t>
    </r>
    <phoneticPr fontId="10"/>
  </si>
  <si>
    <r>
      <rPr>
        <sz val="12"/>
        <rFont val="AR Pゴシック体M"/>
        <family val="3"/>
        <charset val="128"/>
      </rPr>
      <t>┼右　花園郵便局前</t>
    </r>
    <phoneticPr fontId="10"/>
  </si>
  <si>
    <r>
      <rPr>
        <sz val="12"/>
        <rFont val="AR Pゴシック体M"/>
        <family val="3"/>
        <charset val="128"/>
      </rPr>
      <t>┬左　小前田駅前</t>
    </r>
    <phoneticPr fontId="10"/>
  </si>
  <si>
    <r>
      <rPr>
        <sz val="12"/>
        <rFont val="AR Pゴシック体M"/>
        <family val="3"/>
        <charset val="128"/>
      </rPr>
      <t>「天神橋」┼右</t>
    </r>
    <phoneticPr fontId="10"/>
  </si>
  <si>
    <r>
      <rPr>
        <sz val="12"/>
        <rFont val="AR Pゴシック体M"/>
        <family val="3"/>
        <charset val="128"/>
      </rPr>
      <t>「金屋保育所前」┼左</t>
    </r>
    <phoneticPr fontId="10"/>
  </si>
  <si>
    <r>
      <rPr>
        <sz val="12"/>
        <rFont val="AR Pゴシック体M"/>
        <family val="3"/>
        <charset val="128"/>
      </rPr>
      <t>「浄法寺」┬右</t>
    </r>
    <phoneticPr fontId="10"/>
  </si>
  <si>
    <r>
      <rPr>
        <sz val="12"/>
        <rFont val="AR Pゴシック体M"/>
        <family val="3"/>
        <charset val="128"/>
      </rPr>
      <t>Ｙ左　「宿神田」先のコメリ前</t>
    </r>
    <phoneticPr fontId="10"/>
  </si>
  <si>
    <r>
      <rPr>
        <sz val="12"/>
        <rFont val="AR Pゴシック体M"/>
        <family val="3"/>
        <charset val="128"/>
      </rPr>
      <t>「富岡」┼右</t>
    </r>
    <phoneticPr fontId="10"/>
  </si>
  <si>
    <r>
      <rPr>
        <sz val="12"/>
        <rFont val="AR Pゴシック体M"/>
        <family val="3"/>
        <charset val="128"/>
      </rPr>
      <t>「下黒岩」Ｙ左</t>
    </r>
    <phoneticPr fontId="10"/>
  </si>
  <si>
    <r>
      <rPr>
        <sz val="12"/>
        <rFont val="AR Pゴシック体M"/>
        <family val="3"/>
        <charset val="128"/>
      </rPr>
      <t>「中野谷下宿」┼左</t>
    </r>
    <phoneticPr fontId="10"/>
  </si>
  <si>
    <r>
      <rPr>
        <sz val="12"/>
        <rFont val="AR Pゴシック体M"/>
        <family val="3"/>
        <charset val="128"/>
      </rPr>
      <t>├右　跨線橋渡る</t>
    </r>
    <phoneticPr fontId="10"/>
  </si>
  <si>
    <r>
      <rPr>
        <sz val="12"/>
        <rFont val="AR Pゴシック体M"/>
        <family val="3"/>
        <charset val="128"/>
      </rPr>
      <t>「人見」┬左</t>
    </r>
    <phoneticPr fontId="10"/>
  </si>
  <si>
    <r>
      <rPr>
        <sz val="12"/>
        <rFont val="AR Pゴシック体M"/>
        <family val="3"/>
        <charset val="128"/>
      </rPr>
      <t>「下町南」┼右</t>
    </r>
    <phoneticPr fontId="10"/>
  </si>
  <si>
    <r>
      <rPr>
        <sz val="12"/>
        <rFont val="AR Pゴシック体M"/>
        <family val="3"/>
        <charset val="128"/>
      </rPr>
      <t>「下町」┬左</t>
    </r>
    <phoneticPr fontId="10"/>
  </si>
  <si>
    <r>
      <rPr>
        <sz val="12"/>
        <rFont val="AR Pゴシック体M"/>
        <family val="3"/>
        <charset val="128"/>
      </rPr>
      <t>Ｙ左分岐、高架登る旧道へ</t>
    </r>
    <phoneticPr fontId="10"/>
  </si>
  <si>
    <r>
      <t>PC3</t>
    </r>
    <r>
      <rPr>
        <sz val="12"/>
        <rFont val="AR Pゴシック体M"/>
        <family val="3"/>
        <charset val="128"/>
      </rPr>
      <t>　</t>
    </r>
    <r>
      <rPr>
        <sz val="12"/>
        <rFont val="Arial"/>
        <family val="2"/>
      </rPr>
      <t>FamilyMart</t>
    </r>
    <r>
      <rPr>
        <sz val="12"/>
        <rFont val="AR Pゴシック体M"/>
        <family val="3"/>
        <charset val="128"/>
      </rPr>
      <t>　ヤオトク軽井沢店　　　　　　　　　　　　　　　　　　　　　　　　</t>
    </r>
    <r>
      <rPr>
        <sz val="12"/>
        <rFont val="Arial"/>
        <family val="2"/>
      </rPr>
      <t>Open</t>
    </r>
    <r>
      <rPr>
        <sz val="12"/>
        <rFont val="AR Pゴシック体M"/>
        <family val="3"/>
        <charset val="128"/>
      </rPr>
      <t>　</t>
    </r>
    <r>
      <rPr>
        <sz val="12"/>
        <rFont val="Arial"/>
        <family val="2"/>
      </rPr>
      <t>11</t>
    </r>
    <r>
      <rPr>
        <sz val="12"/>
        <rFont val="AR Pゴシック体M"/>
        <family val="3"/>
        <charset val="128"/>
      </rPr>
      <t>：</t>
    </r>
    <r>
      <rPr>
        <sz val="12"/>
        <rFont val="Arial"/>
        <family val="2"/>
      </rPr>
      <t>21</t>
    </r>
    <r>
      <rPr>
        <sz val="12"/>
        <rFont val="AR Pゴシック体M"/>
        <family val="3"/>
        <charset val="128"/>
      </rPr>
      <t>～</t>
    </r>
    <r>
      <rPr>
        <sz val="12"/>
        <rFont val="Arial"/>
        <family val="2"/>
      </rPr>
      <t>Close</t>
    </r>
    <r>
      <rPr>
        <sz val="12"/>
        <rFont val="AR Pゴシック体M"/>
        <family val="3"/>
        <charset val="128"/>
      </rPr>
      <t>　</t>
    </r>
    <r>
      <rPr>
        <sz val="12"/>
        <rFont val="Arial"/>
        <family val="2"/>
      </rPr>
      <t>18</t>
    </r>
    <r>
      <rPr>
        <sz val="12"/>
        <rFont val="AR Pゴシック体M"/>
        <family val="3"/>
        <charset val="128"/>
      </rPr>
      <t>：</t>
    </r>
    <r>
      <rPr>
        <sz val="12"/>
        <rFont val="Arial"/>
        <family val="2"/>
      </rPr>
      <t>08</t>
    </r>
    <phoneticPr fontId="10"/>
  </si>
  <si>
    <r>
      <rPr>
        <sz val="12"/>
        <rFont val="AR Pゴシック体M"/>
        <family val="3"/>
        <charset val="128"/>
      </rPr>
      <t>「浅間サンライン入口」┼右</t>
    </r>
    <phoneticPr fontId="10"/>
  </si>
  <si>
    <r>
      <rPr>
        <sz val="12"/>
        <rFont val="AR Pゴシック体M"/>
        <family val="3"/>
        <charset val="128"/>
      </rPr>
      <t>┼左　上信越道を渡る</t>
    </r>
    <phoneticPr fontId="10"/>
  </si>
  <si>
    <r>
      <rPr>
        <sz val="12"/>
        <rFont val="AR Pゴシック体M"/>
        <family val="3"/>
        <charset val="128"/>
      </rPr>
      <t>「弁慶橋」┬右</t>
    </r>
    <phoneticPr fontId="10"/>
  </si>
  <si>
    <r>
      <rPr>
        <sz val="12"/>
        <rFont val="AR Pゴシック体M"/>
        <family val="3"/>
        <charset val="128"/>
      </rPr>
      <t>「懐古園入口」┼左</t>
    </r>
    <phoneticPr fontId="10"/>
  </si>
  <si>
    <t>┬右　道なりに下る、路面悪いマンホール多し</t>
    <rPh sb="10" eb="12">
      <t>ロメン</t>
    </rPh>
    <rPh sb="12" eb="13">
      <t>ワル</t>
    </rPh>
    <rPh sb="19" eb="20">
      <t>オオ</t>
    </rPh>
    <phoneticPr fontId="10"/>
  </si>
  <si>
    <r>
      <rPr>
        <sz val="12"/>
        <rFont val="AR Pゴシック体M"/>
        <family val="3"/>
        <charset val="128"/>
      </rPr>
      <t>「島川原」┼右</t>
    </r>
    <phoneticPr fontId="10"/>
  </si>
  <si>
    <r>
      <rPr>
        <sz val="12"/>
        <rFont val="AR Pゴシック体M"/>
        <family val="3"/>
        <charset val="128"/>
      </rPr>
      <t>海野宿の入り口　↑直</t>
    </r>
    <phoneticPr fontId="10"/>
  </si>
  <si>
    <r>
      <rPr>
        <sz val="12"/>
        <rFont val="AR Pゴシック体M"/>
        <family val="3"/>
        <charset val="128"/>
      </rPr>
      <t>┬右</t>
    </r>
    <phoneticPr fontId="10"/>
  </si>
  <si>
    <r>
      <rPr>
        <sz val="12"/>
        <rFont val="ＭＳ Ｐゴシック"/>
        <family val="3"/>
        <charset val="128"/>
      </rPr>
      <t>通過チェック：</t>
    </r>
    <r>
      <rPr>
        <sz val="12"/>
        <rFont val="Arial"/>
        <family val="2"/>
      </rPr>
      <t>FamilyMart</t>
    </r>
    <r>
      <rPr>
        <sz val="12"/>
        <rFont val="ＭＳ Ｐゴシック"/>
        <family val="3"/>
        <charset val="128"/>
      </rPr>
      <t>　千曲上山田店</t>
    </r>
    <rPh sb="18" eb="20">
      <t>チクマ</t>
    </rPh>
    <rPh sb="20" eb="23">
      <t>カミヤマダ</t>
    </rPh>
    <rPh sb="23" eb="24">
      <t>テン</t>
    </rPh>
    <phoneticPr fontId="10"/>
  </si>
  <si>
    <r>
      <rPr>
        <sz val="12"/>
        <rFont val="AR Pゴシック体M"/>
        <family val="3"/>
        <charset val="128"/>
      </rPr>
      <t>┬右</t>
    </r>
    <phoneticPr fontId="10"/>
  </si>
  <si>
    <r>
      <rPr>
        <sz val="12"/>
        <rFont val="AR Pゴシック体M"/>
        <family val="3"/>
        <charset val="128"/>
      </rPr>
      <t>橋渡り、┬左　</t>
    </r>
    <phoneticPr fontId="10"/>
  </si>
  <si>
    <r>
      <rPr>
        <sz val="12"/>
        <rFont val="AR Pゴシック体M"/>
        <family val="3"/>
        <charset val="128"/>
      </rPr>
      <t>　橋の手前、├右</t>
    </r>
    <phoneticPr fontId="10"/>
  </si>
  <si>
    <r>
      <rPr>
        <sz val="12"/>
        <rFont val="AR Pゴシック体M"/>
        <family val="3"/>
        <charset val="128"/>
      </rPr>
      <t>「一丁目」┼右</t>
    </r>
    <phoneticPr fontId="10"/>
  </si>
  <si>
    <r>
      <rPr>
        <sz val="12"/>
        <rFont val="AR Pゴシック体M"/>
        <family val="3"/>
        <charset val="128"/>
      </rPr>
      <t>「池田三丁目」┤左</t>
    </r>
    <phoneticPr fontId="10"/>
  </si>
  <si>
    <r>
      <rPr>
        <sz val="9"/>
        <rFont val="ＭＳ Ｐゴシック"/>
        <family val="3"/>
        <charset val="128"/>
      </rPr>
      <t>県</t>
    </r>
    <r>
      <rPr>
        <sz val="9"/>
        <rFont val="Arial"/>
        <family val="2"/>
      </rPr>
      <t>319</t>
    </r>
    <phoneticPr fontId="10"/>
  </si>
  <si>
    <r>
      <rPr>
        <sz val="12"/>
        <rFont val="AR Pゴシック体M"/>
        <family val="3"/>
        <charset val="128"/>
      </rPr>
      <t>┤左　村井駅前（一時停止）</t>
    </r>
    <phoneticPr fontId="10"/>
  </si>
  <si>
    <r>
      <rPr>
        <sz val="9"/>
        <rFont val="ＭＳ Ｐゴシック"/>
        <family val="3"/>
        <charset val="128"/>
      </rPr>
      <t>県</t>
    </r>
    <r>
      <rPr>
        <sz val="9"/>
        <rFont val="Arial"/>
        <family val="2"/>
      </rPr>
      <t>287</t>
    </r>
    <phoneticPr fontId="10"/>
  </si>
  <si>
    <r>
      <rPr>
        <sz val="12"/>
        <rFont val="AR Pゴシック体M"/>
        <family val="3"/>
        <charset val="128"/>
      </rPr>
      <t>「南部保育園」┤左</t>
    </r>
    <phoneticPr fontId="10"/>
  </si>
  <si>
    <r>
      <rPr>
        <sz val="12"/>
        <rFont val="AR Pゴシック体M"/>
        <family val="3"/>
        <charset val="128"/>
      </rPr>
      <t>通過チェック：</t>
    </r>
    <r>
      <rPr>
        <sz val="12"/>
        <rFont val="Arial"/>
        <family val="2"/>
      </rPr>
      <t>7-Eleven</t>
    </r>
    <r>
      <rPr>
        <sz val="12"/>
        <rFont val="AR Pゴシック体M"/>
        <family val="3"/>
        <charset val="128"/>
      </rPr>
      <t>　高遠小原店</t>
    </r>
    <phoneticPr fontId="10"/>
  </si>
  <si>
    <r>
      <rPr>
        <sz val="12"/>
        <rFont val="AR Pゴシック体M"/>
        <family val="3"/>
        <charset val="128"/>
      </rPr>
      <t>「安国寺西」┬右</t>
    </r>
    <phoneticPr fontId="10"/>
  </si>
  <si>
    <r>
      <rPr>
        <sz val="9"/>
        <rFont val="ＭＳ Ｐゴシック"/>
        <family val="3"/>
        <charset val="128"/>
      </rPr>
      <t>国</t>
    </r>
    <r>
      <rPr>
        <sz val="9"/>
        <rFont val="Arial"/>
        <family val="2"/>
      </rPr>
      <t>20</t>
    </r>
    <phoneticPr fontId="10"/>
  </si>
  <si>
    <r>
      <rPr>
        <sz val="12"/>
        <rFont val="AR Pゴシック体M"/>
        <family val="3"/>
        <charset val="128"/>
      </rPr>
      <t>「円野郵便局前」├右</t>
    </r>
    <phoneticPr fontId="10"/>
  </si>
  <si>
    <r>
      <rPr>
        <sz val="12"/>
        <rFont val="AR Pゴシック体M"/>
        <family val="3"/>
        <charset val="128"/>
      </rPr>
      <t>「小笠原橋北詰」┼右</t>
    </r>
    <phoneticPr fontId="10"/>
  </si>
  <si>
    <r>
      <rPr>
        <sz val="12"/>
        <rFont val="AR Pゴシック体M"/>
        <family val="3"/>
        <charset val="128"/>
      </rPr>
      <t>「追分」┬右</t>
    </r>
    <phoneticPr fontId="10"/>
  </si>
  <si>
    <r>
      <rPr>
        <sz val="12"/>
        <rFont val="AR Pゴシック体M"/>
        <family val="3"/>
        <charset val="128"/>
      </rPr>
      <t>「青柳二丁目」┼左</t>
    </r>
    <phoneticPr fontId="10"/>
  </si>
  <si>
    <r>
      <rPr>
        <sz val="12"/>
        <rFont val="AR Pゴシック体M"/>
        <family val="3"/>
        <charset val="128"/>
      </rPr>
      <t>「川浦」┼右</t>
    </r>
    <phoneticPr fontId="10"/>
  </si>
  <si>
    <r>
      <rPr>
        <sz val="12"/>
        <rFont val="AR Pゴシック体M"/>
        <family val="3"/>
        <charset val="128"/>
      </rPr>
      <t>┬右、精進ブルーラインに合流</t>
    </r>
    <phoneticPr fontId="10"/>
  </si>
  <si>
    <r>
      <rPr>
        <sz val="12"/>
        <rFont val="AR Pゴシック体M"/>
        <family val="3"/>
        <charset val="128"/>
      </rPr>
      <t>┤左　橋の手前【←若彦トンネルへ】</t>
    </r>
    <phoneticPr fontId="10"/>
  </si>
  <si>
    <r>
      <rPr>
        <sz val="12"/>
        <rFont val="AR Pゴシック体M"/>
        <family val="3"/>
        <charset val="128"/>
      </rPr>
      <t>├右　若彦トンネルへ</t>
    </r>
    <phoneticPr fontId="10"/>
  </si>
  <si>
    <r>
      <rPr>
        <sz val="12"/>
        <rFont val="ＭＳ Ｐゴシック"/>
        <family val="3"/>
        <charset val="128"/>
      </rPr>
      <t>┬左、角に交番と〒鳥屋局</t>
    </r>
    <rPh sb="3" eb="4">
      <t>カド</t>
    </rPh>
    <rPh sb="5" eb="7">
      <t>コウバン</t>
    </rPh>
    <rPh sb="9" eb="11">
      <t>トリヤ</t>
    </rPh>
    <rPh sb="11" eb="12">
      <t>キョク</t>
    </rPh>
    <phoneticPr fontId="10"/>
  </si>
  <si>
    <r>
      <rPr>
        <sz val="12"/>
        <rFont val="ＭＳ Ｐゴシック"/>
        <family val="3"/>
        <charset val="128"/>
      </rPr>
      <t>分岐、左側道へ上がり直進、県</t>
    </r>
    <r>
      <rPr>
        <sz val="12"/>
        <rFont val="Arial"/>
        <family val="2"/>
      </rPr>
      <t>510</t>
    </r>
    <r>
      <rPr>
        <sz val="12"/>
        <rFont val="ＭＳ Ｐゴシック"/>
        <family val="3"/>
        <charset val="128"/>
      </rPr>
      <t>合流</t>
    </r>
    <rPh sb="0" eb="2">
      <t>ブンキ</t>
    </rPh>
    <rPh sb="3" eb="4">
      <t>ヒダリ</t>
    </rPh>
    <rPh sb="4" eb="6">
      <t>ソクドウ</t>
    </rPh>
    <rPh sb="7" eb="8">
      <t>ア</t>
    </rPh>
    <rPh sb="10" eb="12">
      <t>チョクシン</t>
    </rPh>
    <rPh sb="13" eb="14">
      <t>ケン</t>
    </rPh>
    <rPh sb="17" eb="19">
      <t>ゴウリュウ</t>
    </rPh>
    <phoneticPr fontId="10"/>
  </si>
  <si>
    <r>
      <rPr>
        <sz val="9"/>
        <rFont val="ＭＳ Ｐゴシック"/>
        <family val="3"/>
        <charset val="128"/>
      </rPr>
      <t>市道、県</t>
    </r>
    <r>
      <rPr>
        <sz val="9"/>
        <rFont val="Arial"/>
        <family val="2"/>
      </rPr>
      <t>510</t>
    </r>
    <r>
      <rPr>
        <sz val="9"/>
        <rFont val="ＭＳ Ｐゴシック"/>
        <family val="3"/>
        <charset val="128"/>
      </rPr>
      <t>、市道</t>
    </r>
    <rPh sb="0" eb="2">
      <t>シドウ</t>
    </rPh>
    <rPh sb="3" eb="4">
      <t>ケン</t>
    </rPh>
    <rPh sb="8" eb="10">
      <t>シドウ</t>
    </rPh>
    <phoneticPr fontId="10"/>
  </si>
  <si>
    <r>
      <rPr>
        <sz val="12"/>
        <rFont val="ＭＳ Ｐゴシック"/>
        <family val="3"/>
        <charset val="128"/>
      </rPr>
      <t>「工業団地入口」┼左、渋滞注意</t>
    </r>
    <rPh sb="11" eb="13">
      <t>ジュウタイ</t>
    </rPh>
    <rPh sb="13" eb="15">
      <t>チュウイ</t>
    </rPh>
    <phoneticPr fontId="10"/>
  </si>
  <si>
    <r>
      <rPr>
        <sz val="12"/>
        <rFont val="AR Pゴシック体M"/>
        <family val="3"/>
        <charset val="128"/>
      </rPr>
      <t>「常盤駐在所北」┤左</t>
    </r>
    <phoneticPr fontId="10"/>
  </si>
  <si>
    <r>
      <rPr>
        <sz val="12"/>
        <rFont val="AR Pゴシック体M"/>
        <family val="3"/>
        <charset val="128"/>
      </rPr>
      <t>「片平２丁目」┼右</t>
    </r>
    <phoneticPr fontId="10"/>
  </si>
  <si>
    <r>
      <rPr>
        <sz val="12"/>
        <rFont val="AR Pゴシック体M"/>
        <family val="3"/>
        <charset val="128"/>
      </rPr>
      <t>Ｙ左、</t>
    </r>
    <r>
      <rPr>
        <sz val="12"/>
        <rFont val="Arial"/>
        <family val="2"/>
      </rPr>
      <t>300</t>
    </r>
    <r>
      <rPr>
        <sz val="12"/>
        <rFont val="AR Pゴシック体M"/>
        <family val="3"/>
        <charset val="128"/>
      </rPr>
      <t>ｍ手前と直前に道標あり、溝の口駅方向へ</t>
    </r>
    <phoneticPr fontId="10"/>
  </si>
  <si>
    <r>
      <rPr>
        <sz val="12"/>
        <rFont val="AR Pゴシック体M"/>
        <family val="3"/>
        <charset val="128"/>
      </rPr>
      <t>「末長交番前」┼左</t>
    </r>
    <phoneticPr fontId="10"/>
  </si>
  <si>
    <r>
      <rPr>
        <sz val="12"/>
        <rFont val="AR Pゴシック体M"/>
        <family val="3"/>
        <charset val="128"/>
      </rPr>
      <t>▲</t>
    </r>
    <r>
      <rPr>
        <sz val="12"/>
        <rFont val="Arial"/>
        <family val="2"/>
      </rPr>
      <t>1100</t>
    </r>
    <r>
      <rPr>
        <sz val="12"/>
        <rFont val="AR Pゴシック体M"/>
        <family val="3"/>
        <charset val="128"/>
      </rPr>
      <t>ｍ山伏トンネル　</t>
    </r>
    <rPh sb="6" eb="8">
      <t>ヤマブシ</t>
    </rPh>
    <phoneticPr fontId="10"/>
  </si>
  <si>
    <r>
      <rPr>
        <sz val="12"/>
        <rFont val="AR Pゴシック体M"/>
        <family val="3"/>
        <charset val="128"/>
      </rPr>
      <t>▲</t>
    </r>
    <r>
      <rPr>
        <sz val="12"/>
        <rFont val="Arial"/>
        <family val="2"/>
      </rPr>
      <t>1010</t>
    </r>
    <r>
      <rPr>
        <sz val="12"/>
        <rFont val="AR Pゴシック体M"/>
        <family val="3"/>
        <charset val="128"/>
      </rPr>
      <t>ｍ若彦トンネル　</t>
    </r>
    <phoneticPr fontId="10"/>
  </si>
  <si>
    <r>
      <rPr>
        <sz val="12"/>
        <rFont val="AR Pゴシック体M"/>
        <family val="3"/>
        <charset val="128"/>
      </rPr>
      <t>▲</t>
    </r>
    <r>
      <rPr>
        <sz val="12"/>
        <rFont val="Arial"/>
        <family val="2"/>
      </rPr>
      <t>1230</t>
    </r>
    <r>
      <rPr>
        <sz val="12"/>
        <rFont val="AR Pゴシック体M"/>
        <family val="3"/>
        <charset val="128"/>
      </rPr>
      <t>ｍ杖突峠</t>
    </r>
    <r>
      <rPr>
        <sz val="12"/>
        <rFont val="AR Pゴシック体M"/>
        <family val="3"/>
        <charset val="128"/>
      </rPr>
      <t>→下り路面悪い速度控え注意</t>
    </r>
    <rPh sb="10" eb="11">
      <t>クダ</t>
    </rPh>
    <rPh sb="12" eb="14">
      <t>ロメン</t>
    </rPh>
    <rPh sb="14" eb="15">
      <t>ワル</t>
    </rPh>
    <rPh sb="16" eb="18">
      <t>ソクド</t>
    </rPh>
    <rPh sb="18" eb="19">
      <t>ヒカ</t>
    </rPh>
    <rPh sb="20" eb="22">
      <t>チュウイ</t>
    </rPh>
    <phoneticPr fontId="10"/>
  </si>
  <si>
    <r>
      <rPr>
        <sz val="12"/>
        <rFont val="AR Pゴシック体M"/>
        <family val="3"/>
        <charset val="128"/>
      </rPr>
      <t>▲</t>
    </r>
    <r>
      <rPr>
        <sz val="12"/>
        <rFont val="Arial"/>
        <family val="2"/>
      </rPr>
      <t>956</t>
    </r>
    <r>
      <rPr>
        <sz val="12"/>
        <rFont val="AR Pゴシック体M"/>
        <family val="3"/>
        <charset val="128"/>
      </rPr>
      <t>ｍ「富士見峠」</t>
    </r>
    <phoneticPr fontId="10"/>
  </si>
  <si>
    <r>
      <rPr>
        <sz val="12"/>
        <rFont val="AR Pゴシック体M"/>
        <family val="3"/>
        <charset val="128"/>
      </rPr>
      <t>▲</t>
    </r>
    <r>
      <rPr>
        <sz val="12"/>
        <rFont val="Arial"/>
        <family val="2"/>
      </rPr>
      <t>890</t>
    </r>
    <r>
      <rPr>
        <sz val="12"/>
        <rFont val="AR Pゴシック体M"/>
        <family val="3"/>
        <charset val="128"/>
      </rPr>
      <t>ｍ善知鳥峠</t>
    </r>
    <phoneticPr fontId="10"/>
  </si>
  <si>
    <r>
      <rPr>
        <sz val="12"/>
        <rFont val="AR Pゴシック体M"/>
        <family val="3"/>
        <charset val="128"/>
      </rPr>
      <t>▲</t>
    </r>
    <r>
      <rPr>
        <sz val="12"/>
        <rFont val="Arial"/>
        <family val="2"/>
      </rPr>
      <t>709</t>
    </r>
    <r>
      <rPr>
        <sz val="12"/>
        <rFont val="AR Pゴシック体M"/>
        <family val="3"/>
        <charset val="128"/>
      </rPr>
      <t>ｍ四人峠　</t>
    </r>
    <phoneticPr fontId="10"/>
  </si>
  <si>
    <r>
      <rPr>
        <sz val="12"/>
        <rFont val="AR Pゴシック体M"/>
        <family val="3"/>
        <charset val="128"/>
      </rPr>
      <t>▲</t>
    </r>
    <r>
      <rPr>
        <sz val="12"/>
        <rFont val="Arial"/>
        <family val="2"/>
      </rPr>
      <t>810</t>
    </r>
    <r>
      <rPr>
        <sz val="12"/>
        <rFont val="AR Pゴシック体M"/>
        <family val="3"/>
        <charset val="128"/>
      </rPr>
      <t>ｍ坂上トンネル</t>
    </r>
    <r>
      <rPr>
        <sz val="12"/>
        <rFont val="AR Pゴシック体M"/>
        <family val="3"/>
        <charset val="128"/>
      </rPr>
      <t>→下り坂カーブきつい</t>
    </r>
    <rPh sb="5" eb="7">
      <t>サカガミ</t>
    </rPh>
    <rPh sb="12" eb="13">
      <t>クダ</t>
    </rPh>
    <rPh sb="14" eb="15">
      <t>サカ</t>
    </rPh>
    <phoneticPr fontId="10"/>
  </si>
  <si>
    <r>
      <rPr>
        <sz val="12"/>
        <rFont val="AR Pゴシック体M"/>
        <family val="3"/>
        <charset val="128"/>
      </rPr>
      <t>▲</t>
    </r>
    <r>
      <rPr>
        <sz val="12"/>
        <rFont val="Arial"/>
        <family val="2"/>
      </rPr>
      <t>968</t>
    </r>
    <r>
      <rPr>
        <sz val="12"/>
        <rFont val="AR Pゴシック体M"/>
        <family val="3"/>
        <charset val="128"/>
      </rPr>
      <t>ｍ碓氷峠　</t>
    </r>
    <phoneticPr fontId="10"/>
  </si>
  <si>
    <r>
      <rPr>
        <sz val="12"/>
        <rFont val="AR Pゴシック体M"/>
        <family val="3"/>
        <charset val="128"/>
      </rPr>
      <t>▲</t>
    </r>
    <r>
      <rPr>
        <sz val="12"/>
        <rFont val="Arial"/>
        <family val="2"/>
      </rPr>
      <t>80</t>
    </r>
    <r>
      <rPr>
        <sz val="12"/>
        <rFont val="AR Pゴシック体M"/>
        <family val="3"/>
        <charset val="128"/>
      </rPr>
      <t>ｍ笛吹峠　トイレあり、史跡</t>
    </r>
    <phoneticPr fontId="10"/>
  </si>
  <si>
    <r>
      <rPr>
        <sz val="12"/>
        <rFont val="AR Pゴシック体M"/>
        <family val="3"/>
        <charset val="128"/>
      </rPr>
      <t>▲</t>
    </r>
    <r>
      <rPr>
        <sz val="12"/>
        <rFont val="Arial"/>
        <family val="2"/>
      </rPr>
      <t>230</t>
    </r>
    <r>
      <rPr>
        <sz val="12"/>
        <rFont val="AR Pゴシック体M"/>
        <family val="3"/>
        <charset val="128"/>
      </rPr>
      <t>ｍトンネル</t>
    </r>
    <phoneticPr fontId="10"/>
  </si>
  <si>
    <t>「中山（西）」┼左　→BPでも旧道でもOK</t>
    <rPh sb="15" eb="17">
      <t>キュウドウ</t>
    </rPh>
    <phoneticPr fontId="10"/>
  </si>
  <si>
    <t>┤左　川沿いの側道へ</t>
    <phoneticPr fontId="10"/>
  </si>
  <si>
    <t>├右→カーブ多し</t>
    <rPh sb="6" eb="7">
      <t>オオ</t>
    </rPh>
    <phoneticPr fontId="10"/>
  </si>
  <si>
    <r>
      <t>BRM1028</t>
    </r>
    <r>
      <rPr>
        <sz val="12"/>
        <rFont val="AR Pゴシック体M"/>
        <family val="3"/>
        <charset val="128"/>
      </rPr>
      <t>東京</t>
    </r>
    <r>
      <rPr>
        <sz val="12"/>
        <rFont val="Arial"/>
        <family val="2"/>
      </rPr>
      <t>600km</t>
    </r>
    <r>
      <rPr>
        <b/>
        <sz val="12"/>
        <rFont val="Arial"/>
        <family val="2"/>
      </rPr>
      <t xml:space="preserve"> </t>
    </r>
    <r>
      <rPr>
        <b/>
        <sz val="12"/>
        <rFont val="AR Pゴシック体M"/>
        <family val="3"/>
        <charset val="128"/>
      </rPr>
      <t>ぐるっと安曇野</t>
    </r>
    <phoneticPr fontId="10"/>
  </si>
  <si>
    <t>┤左　東海大菅生高入口先、側道から歩道トンネルへ　　　　　　　　　　　　　　　　　　　　　　　　　国道トンネル通行禁止</t>
    <rPh sb="17" eb="19">
      <t>ホドウ</t>
    </rPh>
    <phoneticPr fontId="10"/>
  </si>
  <si>
    <r>
      <rPr>
        <sz val="9"/>
        <rFont val="ＭＳ Ｐゴシック"/>
        <family val="3"/>
        <charset val="128"/>
      </rPr>
      <t>国</t>
    </r>
    <r>
      <rPr>
        <sz val="9"/>
        <rFont val="Arial"/>
        <family val="2"/>
      </rPr>
      <t>411</t>
    </r>
    <r>
      <rPr>
        <sz val="9"/>
        <rFont val="ＭＳ Ｐゴシック"/>
        <family val="3"/>
        <charset val="128"/>
      </rPr>
      <t>、側道、国</t>
    </r>
    <r>
      <rPr>
        <sz val="9"/>
        <rFont val="Arial"/>
        <family val="2"/>
      </rPr>
      <t>411</t>
    </r>
    <rPh sb="8" eb="9">
      <t>コク</t>
    </rPh>
    <phoneticPr fontId="10"/>
  </si>
  <si>
    <r>
      <rPr>
        <sz val="9"/>
        <rFont val="ＭＳ Ｐゴシック"/>
        <family val="3"/>
        <charset val="128"/>
      </rPr>
      <t>都</t>
    </r>
    <r>
      <rPr>
        <sz val="9"/>
        <rFont val="Arial"/>
        <family val="2"/>
      </rPr>
      <t>53</t>
    </r>
    <r>
      <rPr>
        <sz val="9"/>
        <rFont val="ＭＳ Ｐゴシック"/>
        <family val="3"/>
        <charset val="128"/>
      </rPr>
      <t>、都</t>
    </r>
    <r>
      <rPr>
        <sz val="9"/>
        <rFont val="Arial"/>
        <family val="2"/>
      </rPr>
      <t>28</t>
    </r>
    <rPh sb="4" eb="5">
      <t>ト</t>
    </rPh>
    <phoneticPr fontId="10"/>
  </si>
  <si>
    <t>「身馴川橋」┼左、手前ガリガリ君工場</t>
    <rPh sb="9" eb="11">
      <t>テマエ</t>
    </rPh>
    <rPh sb="15" eb="16">
      <t>クン</t>
    </rPh>
    <rPh sb="16" eb="18">
      <t>コウジョウ</t>
    </rPh>
    <phoneticPr fontId="10"/>
  </si>
  <si>
    <t>「上田橋北」┼左→上田橋渡る</t>
    <rPh sb="1" eb="3">
      <t>ウエダ</t>
    </rPh>
    <rPh sb="3" eb="4">
      <t>ハシ</t>
    </rPh>
    <rPh sb="4" eb="5">
      <t>キタ</t>
    </rPh>
    <rPh sb="9" eb="11">
      <t>ウエダ</t>
    </rPh>
    <rPh sb="11" eb="12">
      <t>ハシ</t>
    </rPh>
    <rPh sb="12" eb="13">
      <t>ワタ</t>
    </rPh>
    <phoneticPr fontId="10"/>
  </si>
  <si>
    <t>┬左</t>
    <phoneticPr fontId="10"/>
  </si>
  <si>
    <r>
      <rPr>
        <sz val="12"/>
        <rFont val="ＭＳ Ｐゴシック"/>
        <family val="3"/>
        <charset val="128"/>
      </rPr>
      <t>┬左→</t>
    </r>
    <r>
      <rPr>
        <sz val="12"/>
        <rFont val="Arial"/>
        <family val="2"/>
      </rPr>
      <t>BP,</t>
    </r>
    <r>
      <rPr>
        <sz val="12"/>
        <rFont val="ＭＳ Ｐゴシック"/>
        <family val="3"/>
        <charset val="128"/>
      </rPr>
      <t>トンネル通行注意</t>
    </r>
    <rPh sb="10" eb="12">
      <t>ツウコウ</t>
    </rPh>
    <rPh sb="12" eb="14">
      <t>チュウイ</t>
    </rPh>
    <phoneticPr fontId="10"/>
  </si>
  <si>
    <t xml:space="preserve">       1      51km         10/28 07:30               10/28 09:33        </t>
  </si>
  <si>
    <t xml:space="preserve">       2     119km         10/28 09:30               10/28 13:56        </t>
  </si>
  <si>
    <t xml:space="preserve">       3     182km         10/28 11:21               10/28 18:08        </t>
  </si>
  <si>
    <t xml:space="preserve">       4     278km         10/28 14:19               10/29 00:32        </t>
  </si>
  <si>
    <t xml:space="preserve">       5     458km         10/28 20:04               10/29 12:32        </t>
  </si>
  <si>
    <r>
      <t>PC2</t>
    </r>
    <r>
      <rPr>
        <sz val="12"/>
        <rFont val="AR Pゴシック体M"/>
        <family val="3"/>
        <charset val="128"/>
      </rPr>
      <t>　</t>
    </r>
    <r>
      <rPr>
        <sz val="12"/>
        <rFont val="Arial"/>
        <family val="2"/>
      </rPr>
      <t>FamilyMart</t>
    </r>
    <r>
      <rPr>
        <sz val="12"/>
        <rFont val="AR Pゴシック体M"/>
        <family val="3"/>
        <charset val="128"/>
      </rPr>
      <t>　児玉店　　　　　　　　　　　　　　　　　　</t>
    </r>
    <r>
      <rPr>
        <sz val="12"/>
        <rFont val="Arial"/>
        <family val="2"/>
      </rPr>
      <t>Open</t>
    </r>
    <r>
      <rPr>
        <sz val="12"/>
        <rFont val="AR Pゴシック体M"/>
        <family val="3"/>
        <charset val="128"/>
      </rPr>
      <t>　</t>
    </r>
    <r>
      <rPr>
        <sz val="12"/>
        <rFont val="Arial"/>
        <family val="2"/>
      </rPr>
      <t>09</t>
    </r>
    <r>
      <rPr>
        <sz val="12"/>
        <rFont val="AR Pゴシック体M"/>
        <family val="3"/>
        <charset val="128"/>
      </rPr>
      <t>：</t>
    </r>
    <r>
      <rPr>
        <sz val="12"/>
        <rFont val="Arial"/>
        <family val="2"/>
      </rPr>
      <t>30</t>
    </r>
    <r>
      <rPr>
        <sz val="12"/>
        <rFont val="AR Pゴシック体M"/>
        <family val="3"/>
        <charset val="128"/>
      </rPr>
      <t>～</t>
    </r>
    <r>
      <rPr>
        <sz val="12"/>
        <rFont val="Arial"/>
        <family val="2"/>
      </rPr>
      <t>Close</t>
    </r>
    <r>
      <rPr>
        <sz val="12"/>
        <rFont val="AR Pゴシック体M"/>
        <family val="3"/>
        <charset val="128"/>
      </rPr>
      <t>　</t>
    </r>
    <r>
      <rPr>
        <sz val="12"/>
        <rFont val="Arial"/>
        <family val="2"/>
      </rPr>
      <t>13</t>
    </r>
    <r>
      <rPr>
        <sz val="12"/>
        <rFont val="AR Pゴシック体M"/>
        <family val="3"/>
        <charset val="128"/>
      </rPr>
      <t>：</t>
    </r>
    <r>
      <rPr>
        <sz val="12"/>
        <rFont val="Arial"/>
        <family val="2"/>
      </rPr>
      <t>56</t>
    </r>
    <phoneticPr fontId="10"/>
  </si>
  <si>
    <r>
      <t>PC4</t>
    </r>
    <r>
      <rPr>
        <sz val="12"/>
        <rFont val="AR Pゴシック体M"/>
        <family val="3"/>
        <charset val="128"/>
      </rPr>
      <t>　</t>
    </r>
    <r>
      <rPr>
        <sz val="12"/>
        <rFont val="Arial"/>
        <family val="2"/>
      </rPr>
      <t xml:space="preserve">7-Eleven </t>
    </r>
    <r>
      <rPr>
        <sz val="12"/>
        <rFont val="AR Pゴシック体M"/>
        <family val="3"/>
        <charset val="128"/>
      </rPr>
      <t>安曇総合病院前店　　　　　　　　　　　　　　　　　　　　　　</t>
    </r>
    <r>
      <rPr>
        <sz val="12"/>
        <rFont val="Arial"/>
        <family val="2"/>
      </rPr>
      <t>Open</t>
    </r>
    <r>
      <rPr>
        <sz val="12"/>
        <rFont val="AR Pゴシック体M"/>
        <family val="3"/>
        <charset val="128"/>
      </rPr>
      <t>　</t>
    </r>
    <r>
      <rPr>
        <sz val="12"/>
        <rFont val="Arial"/>
        <family val="2"/>
      </rPr>
      <t>14</t>
    </r>
    <r>
      <rPr>
        <sz val="12"/>
        <rFont val="AR Pゴシック体M"/>
        <family val="3"/>
        <charset val="128"/>
      </rPr>
      <t>：</t>
    </r>
    <r>
      <rPr>
        <sz val="12"/>
        <rFont val="Arial"/>
        <family val="2"/>
      </rPr>
      <t>19</t>
    </r>
    <r>
      <rPr>
        <sz val="12"/>
        <rFont val="AR Pゴシック体M"/>
        <family val="3"/>
        <charset val="128"/>
      </rPr>
      <t>～</t>
    </r>
    <r>
      <rPr>
        <sz val="12"/>
        <rFont val="Arial"/>
        <family val="2"/>
      </rPr>
      <t>Close</t>
    </r>
    <r>
      <rPr>
        <sz val="12"/>
        <rFont val="AR Pゴシック体M"/>
        <family val="3"/>
        <charset val="128"/>
      </rPr>
      <t>　</t>
    </r>
    <r>
      <rPr>
        <sz val="12"/>
        <rFont val="Arial"/>
        <family val="2"/>
      </rPr>
      <t>29/</t>
    </r>
    <r>
      <rPr>
        <sz val="12"/>
        <rFont val="AR Pゴシック体M"/>
        <family val="3"/>
        <charset val="128"/>
      </rPr>
      <t>　</t>
    </r>
    <r>
      <rPr>
        <sz val="12"/>
        <rFont val="Arial"/>
        <family val="2"/>
      </rPr>
      <t>00</t>
    </r>
    <r>
      <rPr>
        <sz val="12"/>
        <rFont val="AR Pゴシック体M"/>
        <family val="3"/>
        <charset val="128"/>
      </rPr>
      <t>：</t>
    </r>
    <r>
      <rPr>
        <sz val="12"/>
        <rFont val="Arial"/>
        <family val="2"/>
      </rPr>
      <t>32</t>
    </r>
    <phoneticPr fontId="10"/>
  </si>
  <si>
    <r>
      <t>PC5</t>
    </r>
    <r>
      <rPr>
        <sz val="12"/>
        <rFont val="AR Pゴシック体M"/>
        <family val="3"/>
        <charset val="128"/>
      </rPr>
      <t>　</t>
    </r>
    <r>
      <rPr>
        <sz val="12"/>
        <rFont val="Arial"/>
        <family val="2"/>
      </rPr>
      <t>LAWSON</t>
    </r>
    <r>
      <rPr>
        <sz val="12"/>
        <rFont val="AR Pゴシック体M"/>
        <family val="3"/>
        <charset val="128"/>
      </rPr>
      <t>　富士川増穂インター店　　　　　　　　　　　　　　　　　　　　</t>
    </r>
    <r>
      <rPr>
        <sz val="12"/>
        <rFont val="Arial"/>
        <family val="2"/>
      </rPr>
      <t xml:space="preserve">Open </t>
    </r>
    <r>
      <rPr>
        <sz val="12"/>
        <rFont val="AR Pゴシック体M"/>
        <family val="3"/>
        <charset val="128"/>
      </rPr>
      <t>　</t>
    </r>
    <r>
      <rPr>
        <sz val="12"/>
        <rFont val="Arial"/>
        <family val="2"/>
      </rPr>
      <t>20:04</t>
    </r>
    <r>
      <rPr>
        <sz val="12"/>
        <rFont val="AR Pゴシック体M"/>
        <family val="3"/>
        <charset val="128"/>
      </rPr>
      <t>～</t>
    </r>
    <r>
      <rPr>
        <sz val="12"/>
        <rFont val="Arial"/>
        <family val="2"/>
      </rPr>
      <t>Close 29/</t>
    </r>
    <r>
      <rPr>
        <sz val="12"/>
        <rFont val="AR Pゴシック体M"/>
        <family val="3"/>
        <charset val="128"/>
      </rPr>
      <t>　</t>
    </r>
    <r>
      <rPr>
        <sz val="12"/>
        <rFont val="Arial"/>
        <family val="2"/>
      </rPr>
      <t>12:32</t>
    </r>
    <phoneticPr fontId="10"/>
  </si>
  <si>
    <t xml:space="preserve">  0km         10/28 06:00</t>
    <phoneticPr fontId="10"/>
  </si>
  <si>
    <t xml:space="preserve">    600km         10/29 00:48               10/29 22:00     </t>
    <phoneticPr fontId="10"/>
  </si>
  <si>
    <t>https://ridewithgps.com/routes/26076679?privacy_code=bHP7Y3p6alUjj5Oy</t>
    <phoneticPr fontId="10"/>
  </si>
  <si>
    <r>
      <rPr>
        <sz val="12"/>
        <rFont val="AR Pゴシック体M"/>
        <family val="3"/>
        <charset val="128"/>
      </rPr>
      <t>認定受付：ジョナサン武蔵中原店　　　</t>
    </r>
    <r>
      <rPr>
        <sz val="12"/>
        <rFont val="Arial"/>
        <family val="2"/>
      </rPr>
      <t>Open  29/ 12</t>
    </r>
    <r>
      <rPr>
        <sz val="12"/>
        <rFont val="AR Pゴシック体M"/>
        <family val="3"/>
        <charset val="128"/>
      </rPr>
      <t>：</t>
    </r>
    <r>
      <rPr>
        <sz val="12"/>
        <rFont val="Arial"/>
        <family val="2"/>
      </rPr>
      <t>00</t>
    </r>
    <r>
      <rPr>
        <sz val="12"/>
        <rFont val="AR Pゴシック体M"/>
        <family val="3"/>
        <charset val="128"/>
      </rPr>
      <t>～</t>
    </r>
    <r>
      <rPr>
        <sz val="12"/>
        <rFont val="Arial"/>
        <family val="2"/>
      </rPr>
      <t>Close 22</t>
    </r>
    <r>
      <rPr>
        <sz val="12"/>
        <rFont val="AR Pゴシック体M"/>
        <family val="3"/>
        <charset val="128"/>
      </rPr>
      <t>：</t>
    </r>
    <r>
      <rPr>
        <sz val="12"/>
        <rFont val="Arial"/>
        <family val="2"/>
      </rPr>
      <t>30</t>
    </r>
    <rPh sb="0" eb="2">
      <t>ニンテイ</t>
    </rPh>
    <rPh sb="10" eb="14">
      <t>ムサシナカハラ</t>
    </rPh>
    <phoneticPr fontId="10"/>
  </si>
  <si>
    <r>
      <t>Finish</t>
    </r>
    <r>
      <rPr>
        <sz val="12"/>
        <rFont val="AR Pゴシック体M"/>
        <family val="3"/>
        <charset val="128"/>
      </rPr>
      <t>　</t>
    </r>
    <r>
      <rPr>
        <sz val="12"/>
        <rFont val="Arial"/>
        <family val="2"/>
      </rPr>
      <t>FamilyMart</t>
    </r>
    <r>
      <rPr>
        <sz val="12"/>
        <rFont val="AR Pゴシック体M"/>
        <family val="3"/>
        <charset val="128"/>
      </rPr>
      <t>　川崎第三京浜入口店　　　　　　　　　　　　　　　　　　　</t>
    </r>
    <r>
      <rPr>
        <sz val="12"/>
        <rFont val="Arial"/>
        <family val="2"/>
      </rPr>
      <t>Open 29/</t>
    </r>
    <r>
      <rPr>
        <sz val="12"/>
        <rFont val="AR Pゴシック体M"/>
        <family val="3"/>
        <charset val="128"/>
      </rPr>
      <t>　</t>
    </r>
    <r>
      <rPr>
        <sz val="12"/>
        <rFont val="Arial"/>
        <family val="2"/>
      </rPr>
      <t>00</t>
    </r>
    <r>
      <rPr>
        <sz val="12"/>
        <rFont val="AR Pゴシック体M"/>
        <family val="3"/>
        <charset val="128"/>
      </rPr>
      <t>：</t>
    </r>
    <r>
      <rPr>
        <sz val="12"/>
        <rFont val="Arial"/>
        <family val="2"/>
      </rPr>
      <t>48</t>
    </r>
    <r>
      <rPr>
        <sz val="12"/>
        <rFont val="AR Pゴシック体M"/>
        <family val="3"/>
        <charset val="128"/>
      </rPr>
      <t>～</t>
    </r>
    <r>
      <rPr>
        <sz val="12"/>
        <rFont val="Arial"/>
        <family val="2"/>
      </rPr>
      <t xml:space="preserve">Close </t>
    </r>
    <r>
      <rPr>
        <sz val="12"/>
        <rFont val="AR Pゴシック体M"/>
        <family val="3"/>
        <charset val="128"/>
      </rPr>
      <t>　</t>
    </r>
    <r>
      <rPr>
        <sz val="12"/>
        <rFont val="Arial"/>
        <family val="2"/>
      </rPr>
      <t>22</t>
    </r>
    <r>
      <rPr>
        <sz val="12"/>
        <rFont val="AR Pゴシック体M"/>
        <family val="3"/>
        <charset val="128"/>
      </rPr>
      <t>：</t>
    </r>
    <r>
      <rPr>
        <sz val="12"/>
        <rFont val="Arial"/>
        <family val="2"/>
      </rPr>
      <t>00</t>
    </r>
    <rPh sb="18" eb="20">
      <t>カワサキ</t>
    </rPh>
    <rPh sb="20" eb="21">
      <t>ダイ</t>
    </rPh>
    <rPh sb="21" eb="22">
      <t>サン</t>
    </rPh>
    <rPh sb="22" eb="24">
      <t>ケイヒン</t>
    </rPh>
    <rPh sb="24" eb="26">
      <t>イリグチ</t>
    </rPh>
    <phoneticPr fontId="10"/>
  </si>
  <si>
    <r>
      <t>2.1km</t>
    </r>
    <r>
      <rPr>
        <sz val="9"/>
        <rFont val="ＭＳ Ｐゴシック"/>
        <family val="3"/>
        <charset val="128"/>
      </rPr>
      <t>先のジョナサンで認定受付します、ブルべカードを提出してください、店のご厚意で使用していますので飲食協力をよろしくお願いします。</t>
    </r>
    <rPh sb="13" eb="15">
      <t>ニンテイ</t>
    </rPh>
    <phoneticPr fontId="10"/>
  </si>
  <si>
    <t>［等々力緑地入口」　┬右</t>
    <rPh sb="1" eb="4">
      <t>トドロキ</t>
    </rPh>
    <rPh sb="4" eb="6">
      <t>リョクチ</t>
    </rPh>
    <rPh sb="6" eb="8">
      <t>イリグチ</t>
    </rPh>
    <rPh sb="11" eb="12">
      <t>ミギ</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</si>
</sst>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0_ "/>
    <numFmt numFmtId="178" formatCode="0.0"/>
  </numFmts>
  <fonts count="21" x14ac:knownFonts="1">
    <font>
      <sz val="10"/>
      <name val="ＭＳ Ｐゴシック"/>
      <family val="3"/>
      <charset val="128"/>
    </font>
    <font>
      <sz val="10"/>
      <name val="Arial"/>
      <family val="2"/>
    </font>
    <font>
      <sz val="11"/>
      <name val="ＭＳ Ｐゴシック"/>
      <family val="3"/>
      <charset val="128"/>
    </font>
    <font>
      <sz val="11"/>
      <color indexed="8"/>
      <name val="ＭＳ Ｐゴシック"/>
      <family val="3"/>
      <charset val="128"/>
    </font>
    <font>
      <sz val="11"/>
      <name val="Arial"/>
      <family val="2"/>
    </font>
    <font>
      <sz val="9"/>
      <name val="ＭＳ Ｐゴシック"/>
      <family val="3"/>
      <charset val="128"/>
    </font>
    <font>
      <sz val="9"/>
      <name val="Arial"/>
      <family val="2"/>
    </font>
    <font>
      <sz val="8"/>
      <name val="Arial"/>
      <family val="2"/>
    </font>
    <font>
      <sz val="12"/>
      <name val="Arial"/>
      <family val="2"/>
    </font>
    <font>
      <sz val="14"/>
      <name val="Arial"/>
      <family val="2"/>
    </font>
    <font>
      <sz val="6"/>
      <name val="ＭＳ Ｐゴシック"/>
      <family val="3"/>
      <charset val="128"/>
    </font>
    <font>
      <u/>
      <sz val="11.5"/>
      <color indexed="12"/>
      <name val="ＭＳ Ｐゴシック"/>
      <family val="3"/>
      <charset val="128"/>
    </font>
    <font>
      <sz val="12"/>
      <name val="AR Pゴシック体M"/>
      <family val="3"/>
      <charset val="128"/>
    </font>
    <font>
      <sz val="12"/>
      <name val="ＭＳ ゴシック"/>
      <family val="3"/>
      <charset val="128"/>
    </font>
    <font>
      <sz val="12"/>
      <name val="ＭＳ Ｐゴシック"/>
      <family val="3"/>
      <charset val="128"/>
    </font>
    <font>
      <b/>
      <sz val="12"/>
      <name val="Arial"/>
      <family val="2"/>
    </font>
    <font>
      <b/>
      <sz val="12"/>
      <name val="AR Pゴシック体M"/>
      <family val="3"/>
      <charset val="128"/>
    </font>
    <font>
      <u/>
      <sz val="11.5"/>
      <name val="Arial"/>
      <family val="2"/>
    </font>
    <font>
      <u/>
      <sz val="11.5"/>
      <name val="ＭＳ Ｐゴシック"/>
      <family val="3"/>
      <charset val="128"/>
    </font>
    <font>
      <b/>
      <sz val="10"/>
      <name val="Arial"/>
      <family val="2"/>
    </font>
    <font>
      <sz val="10"/>
      <color rgb="FF000000"/>
      <name val="Arial Unicode MS"/>
      <family val="3"/>
      <charset val="128"/>
    </font>
  </fonts>
  <fills count="11">
    <fill>
      <patternFill patternType="none"/>
    </fill>
    <fill>
      <patternFill patternType="gray125"/>
    </fill>
    <fill>
      <patternFill patternType="lightTrellis">
        <fgColor theme="4" tint="0.59996337778862885"/>
        <bgColor indexed="65"/>
      </patternFill>
    </fill>
    <fill>
      <patternFill patternType="solid">
        <fgColor rgb="FFFFFF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mediumGray">
        <fgColor theme="8" tint="0.79998168889431442"/>
        <bgColor auto="1"/>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alignment vertical="center"/>
    </xf>
    <xf numFmtId="0" fontId="11" fillId="0" borderId="0" applyNumberFormat="0" applyFill="0" applyBorder="0" applyAlignment="0" applyProtection="0"/>
    <xf numFmtId="0" fontId="2" fillId="0" borderId="0">
      <alignment vertical="center"/>
    </xf>
    <xf numFmtId="0" fontId="3" fillId="0" borderId="0">
      <alignment vertical="center"/>
    </xf>
  </cellStyleXfs>
  <cellXfs count="106">
    <xf numFmtId="0" fontId="0" fillId="0" borderId="0" xfId="0"/>
    <xf numFmtId="0" fontId="6" fillId="2" borderId="4" xfId="3" applyNumberFormat="1" applyFont="1" applyFill="1" applyBorder="1" applyAlignment="1">
      <alignment horizontal="center" vertical="center"/>
    </xf>
    <xf numFmtId="0" fontId="8" fillId="2" borderId="4" xfId="3" applyNumberFormat="1" applyFont="1" applyFill="1" applyBorder="1" applyAlignment="1">
      <alignment horizontal="center" vertical="center"/>
    </xf>
    <xf numFmtId="0" fontId="8" fillId="2" borderId="1" xfId="3" applyNumberFormat="1" applyFont="1" applyFill="1" applyBorder="1" applyAlignment="1">
      <alignment horizontal="center" vertical="center" wrapText="1"/>
    </xf>
    <xf numFmtId="0" fontId="4" fillId="0" borderId="0" xfId="1" applyNumberFormat="1" applyFont="1">
      <alignment vertical="center"/>
    </xf>
    <xf numFmtId="0" fontId="9" fillId="0" borderId="0" xfId="1" applyNumberFormat="1" applyFont="1">
      <alignment vertical="center"/>
    </xf>
    <xf numFmtId="0" fontId="8" fillId="0" borderId="0" xfId="1" applyNumberFormat="1" applyFont="1" applyAlignment="1">
      <alignment horizontal="center" vertical="center"/>
    </xf>
    <xf numFmtId="0" fontId="4" fillId="0" borderId="0" xfId="1" applyNumberFormat="1" applyFont="1" applyAlignment="1">
      <alignment vertical="center"/>
    </xf>
    <xf numFmtId="0" fontId="1" fillId="0" borderId="0" xfId="3" applyNumberFormat="1" applyFont="1" applyBorder="1" applyAlignment="1">
      <alignment horizontal="center" vertical="center"/>
    </xf>
    <xf numFmtId="0" fontId="1" fillId="0" borderId="0" xfId="1" applyNumberFormat="1" applyFont="1">
      <alignment vertical="center"/>
    </xf>
    <xf numFmtId="0" fontId="8" fillId="0" borderId="0" xfId="3" applyNumberFormat="1" applyFont="1" applyBorder="1" applyAlignment="1">
      <alignment horizontal="center" vertical="center"/>
    </xf>
    <xf numFmtId="0" fontId="4" fillId="0" borderId="0" xfId="3" applyNumberFormat="1" applyFont="1" applyAlignment="1">
      <alignment vertical="center"/>
    </xf>
    <xf numFmtId="0" fontId="6" fillId="0" borderId="0" xfId="1" applyNumberFormat="1" applyFont="1">
      <alignment vertical="center"/>
    </xf>
    <xf numFmtId="0" fontId="6" fillId="2" borderId="1" xfId="3" applyNumberFormat="1" applyFont="1" applyFill="1" applyBorder="1" applyAlignment="1">
      <alignment horizontal="center" vertical="center"/>
    </xf>
    <xf numFmtId="0" fontId="8" fillId="0" borderId="1" xfId="3" applyNumberFormat="1" applyFont="1" applyBorder="1" applyAlignment="1">
      <alignment horizontal="center" vertical="center"/>
    </xf>
    <xf numFmtId="0" fontId="8" fillId="0" borderId="1" xfId="3" applyNumberFormat="1" applyFont="1" applyFill="1" applyBorder="1" applyAlignment="1">
      <alignment horizontal="center" vertical="center"/>
    </xf>
    <xf numFmtId="0" fontId="6" fillId="0" borderId="1" xfId="3" applyNumberFormat="1" applyFont="1" applyFill="1" applyBorder="1" applyAlignment="1">
      <alignment horizontal="center" vertical="center"/>
    </xf>
    <xf numFmtId="0" fontId="6" fillId="0" borderId="1" xfId="3" applyNumberFormat="1" applyFont="1" applyBorder="1" applyAlignment="1">
      <alignment horizontal="center" vertical="center"/>
    </xf>
    <xf numFmtId="0" fontId="4" fillId="0" borderId="0" xfId="1" applyNumberFormat="1" applyFont="1" applyFill="1">
      <alignment vertical="center"/>
    </xf>
    <xf numFmtId="0" fontId="6" fillId="0" borderId="2" xfId="3" applyNumberFormat="1" applyFont="1" applyFill="1" applyBorder="1" applyAlignment="1">
      <alignment horizontal="center" vertical="center"/>
    </xf>
    <xf numFmtId="0" fontId="8" fillId="0" borderId="1" xfId="3" applyNumberFormat="1" applyFont="1" applyFill="1" applyBorder="1" applyAlignment="1">
      <alignment horizontal="center" vertical="center" wrapText="1"/>
    </xf>
    <xf numFmtId="0" fontId="6" fillId="2" borderId="1" xfId="3" applyNumberFormat="1" applyFont="1" applyFill="1" applyBorder="1" applyAlignment="1">
      <alignment horizontal="center" vertical="center" wrapText="1"/>
    </xf>
    <xf numFmtId="0" fontId="4" fillId="0" borderId="0" xfId="1" applyNumberFormat="1" applyFont="1" applyFill="1" applyAlignment="1">
      <alignment horizontal="left" vertical="center"/>
    </xf>
    <xf numFmtId="0" fontId="8" fillId="0" borderId="0" xfId="0" applyNumberFormat="1" applyFont="1" applyAlignment="1">
      <alignment horizontal="center" vertical="center"/>
    </xf>
    <xf numFmtId="0" fontId="4" fillId="0" borderId="0" xfId="1" applyNumberFormat="1" applyFont="1" applyFill="1" applyAlignment="1">
      <alignment vertical="center"/>
    </xf>
    <xf numFmtId="0" fontId="8" fillId="2" borderId="5" xfId="3" applyNumberFormat="1" applyFont="1" applyFill="1" applyBorder="1" applyAlignment="1">
      <alignment horizontal="center" vertical="center" wrapText="1"/>
    </xf>
    <xf numFmtId="0" fontId="6" fillId="2" borderId="5" xfId="3" applyNumberFormat="1" applyFont="1" applyFill="1" applyBorder="1" applyAlignment="1">
      <alignment horizontal="center" vertical="center" wrapText="1"/>
    </xf>
    <xf numFmtId="0" fontId="9" fillId="2" borderId="4" xfId="3" applyNumberFormat="1" applyFont="1" applyFill="1" applyBorder="1" applyAlignment="1">
      <alignment horizontal="center" vertical="center"/>
    </xf>
    <xf numFmtId="0" fontId="4" fillId="0" borderId="0" xfId="3" applyNumberFormat="1" applyFont="1">
      <alignment vertical="center"/>
    </xf>
    <xf numFmtId="0" fontId="9" fillId="0" borderId="0" xfId="3" applyNumberFormat="1" applyFont="1">
      <alignment vertical="center"/>
    </xf>
    <xf numFmtId="0" fontId="1" fillId="0" borderId="0" xfId="0" applyNumberFormat="1" applyFont="1" applyAlignment="1">
      <alignment vertical="center"/>
    </xf>
    <xf numFmtId="0" fontId="6" fillId="0" borderId="0" xfId="0" applyNumberFormat="1" applyFont="1" applyAlignment="1">
      <alignment horizontal="left" vertical="center"/>
    </xf>
    <xf numFmtId="0" fontId="9" fillId="0" borderId="0" xfId="1" applyNumberFormat="1" applyFont="1" applyAlignment="1">
      <alignment vertical="center"/>
    </xf>
    <xf numFmtId="176" fontId="8" fillId="2" borderId="1" xfId="3" applyNumberFormat="1" applyFont="1" applyFill="1" applyBorder="1" applyAlignment="1">
      <alignment horizontal="center" vertical="center"/>
    </xf>
    <xf numFmtId="176" fontId="8" fillId="0" borderId="1" xfId="3" applyNumberFormat="1" applyFont="1" applyBorder="1" applyAlignment="1">
      <alignment horizontal="center" vertical="center"/>
    </xf>
    <xf numFmtId="176" fontId="8" fillId="0" borderId="1" xfId="3" applyNumberFormat="1" applyFont="1" applyFill="1" applyBorder="1" applyAlignment="1">
      <alignment horizontal="center" vertical="center"/>
    </xf>
    <xf numFmtId="176" fontId="8" fillId="2" borderId="4" xfId="3" applyNumberFormat="1" applyFont="1" applyFill="1" applyBorder="1" applyAlignment="1">
      <alignment horizontal="center" vertical="center"/>
    </xf>
    <xf numFmtId="176" fontId="4" fillId="0" borderId="0" xfId="1" applyNumberFormat="1" applyFont="1" applyAlignment="1">
      <alignment horizontal="center" vertical="center"/>
    </xf>
    <xf numFmtId="176" fontId="1" fillId="0" borderId="0" xfId="1" applyNumberFormat="1" applyFont="1" applyAlignment="1">
      <alignment horizontal="center" vertical="center"/>
    </xf>
    <xf numFmtId="176" fontId="4" fillId="0" borderId="0" xfId="3" applyNumberFormat="1" applyFont="1" applyAlignment="1">
      <alignment horizontal="center" vertical="center"/>
    </xf>
    <xf numFmtId="49" fontId="4" fillId="0" borderId="0" xfId="3" applyNumberFormat="1" applyFont="1" applyAlignment="1">
      <alignment horizontal="center" vertical="center"/>
    </xf>
    <xf numFmtId="176" fontId="6" fillId="0" borderId="0" xfId="0" applyNumberFormat="1" applyFont="1" applyAlignment="1">
      <alignment horizontal="left" vertical="center"/>
    </xf>
    <xf numFmtId="176" fontId="6" fillId="0" borderId="0" xfId="1" applyNumberFormat="1" applyFont="1" applyAlignment="1">
      <alignment horizontal="left" vertical="center"/>
    </xf>
    <xf numFmtId="177" fontId="9" fillId="2" borderId="1" xfId="3" applyNumberFormat="1" applyFont="1" applyFill="1" applyBorder="1" applyAlignment="1">
      <alignment horizontal="center" vertical="center"/>
    </xf>
    <xf numFmtId="177" fontId="9" fillId="0" borderId="1" xfId="3" applyNumberFormat="1" applyFont="1" applyBorder="1" applyAlignment="1">
      <alignment horizontal="center" vertical="center"/>
    </xf>
    <xf numFmtId="0" fontId="6" fillId="0" borderId="1" xfId="3" applyFont="1" applyFill="1" applyBorder="1" applyAlignment="1">
      <alignment horizontal="center" vertical="center"/>
    </xf>
    <xf numFmtId="0" fontId="4" fillId="0" borderId="0" xfId="4" applyFont="1">
      <alignment vertical="center"/>
    </xf>
    <xf numFmtId="0" fontId="6" fillId="0" borderId="1" xfId="3" applyFont="1" applyFill="1" applyBorder="1" applyAlignment="1">
      <alignment horizontal="left"/>
    </xf>
    <xf numFmtId="178" fontId="6" fillId="0" borderId="6" xfId="3" applyNumberFormat="1" applyFont="1" applyBorder="1" applyAlignment="1">
      <alignment horizontal="center" vertical="center"/>
    </xf>
    <xf numFmtId="0" fontId="6" fillId="0" borderId="1" xfId="3" applyFont="1" applyFill="1" applyBorder="1" applyAlignment="1">
      <alignment horizontal="center"/>
    </xf>
    <xf numFmtId="0" fontId="4" fillId="3" borderId="0" xfId="1" applyNumberFormat="1" applyFont="1" applyFill="1">
      <alignment vertical="center"/>
    </xf>
    <xf numFmtId="0" fontId="4" fillId="4" borderId="0" xfId="4" applyFont="1" applyFill="1">
      <alignment vertical="center"/>
    </xf>
    <xf numFmtId="0" fontId="4" fillId="3" borderId="0" xfId="4" applyFont="1" applyFill="1">
      <alignment vertical="center"/>
    </xf>
    <xf numFmtId="0" fontId="4" fillId="6" borderId="0" xfId="4" applyFont="1" applyFill="1">
      <alignment vertical="center"/>
    </xf>
    <xf numFmtId="0" fontId="4" fillId="8" borderId="0" xfId="4" applyFont="1" applyFill="1">
      <alignment vertical="center"/>
    </xf>
    <xf numFmtId="0" fontId="4" fillId="0" borderId="0" xfId="1" applyNumberFormat="1" applyFont="1" applyFill="1" applyBorder="1">
      <alignment vertical="center"/>
    </xf>
    <xf numFmtId="177" fontId="4" fillId="0" borderId="0" xfId="1" applyNumberFormat="1" applyFont="1">
      <alignment vertical="center"/>
    </xf>
    <xf numFmtId="0" fontId="4" fillId="0" borderId="0" xfId="0" applyFont="1" applyAlignment="1">
      <alignment horizontal="center" vertical="center"/>
    </xf>
    <xf numFmtId="0" fontId="4" fillId="0" borderId="0" xfId="1" applyFont="1">
      <alignment vertical="center"/>
    </xf>
    <xf numFmtId="0" fontId="4" fillId="5" borderId="0" xfId="1" applyFont="1" applyFill="1">
      <alignment vertical="center"/>
    </xf>
    <xf numFmtId="0" fontId="4" fillId="7" borderId="0" xfId="1" applyFont="1" applyFill="1">
      <alignment vertical="center"/>
    </xf>
    <xf numFmtId="0" fontId="4" fillId="4" borderId="0" xfId="1" applyFont="1" applyFill="1">
      <alignment vertical="center"/>
    </xf>
    <xf numFmtId="0" fontId="4" fillId="8" borderId="0" xfId="1" applyFont="1" applyFill="1">
      <alignment vertical="center"/>
    </xf>
    <xf numFmtId="0" fontId="17" fillId="0" borderId="0" xfId="2" applyNumberFormat="1" applyFont="1" applyAlignment="1">
      <alignment vertical="center"/>
    </xf>
    <xf numFmtId="0" fontId="8" fillId="0" borderId="0" xfId="0" applyFont="1" applyAlignment="1">
      <alignment vertical="center" wrapText="1"/>
    </xf>
    <xf numFmtId="0" fontId="15" fillId="0" borderId="0" xfId="0" applyFont="1" applyAlignment="1">
      <alignment vertical="center" wrapText="1"/>
    </xf>
    <xf numFmtId="177" fontId="9" fillId="0" borderId="1" xfId="3" applyNumberFormat="1" applyFont="1" applyFill="1" applyBorder="1" applyAlignment="1">
      <alignment horizontal="center" vertical="center"/>
    </xf>
    <xf numFmtId="0" fontId="1" fillId="0" borderId="0" xfId="0" applyFont="1" applyAlignment="1">
      <alignment vertical="center"/>
    </xf>
    <xf numFmtId="0" fontId="7" fillId="0" borderId="1" xfId="3" applyNumberFormat="1" applyFont="1" applyBorder="1" applyAlignment="1">
      <alignment horizontal="center" vertical="center"/>
    </xf>
    <xf numFmtId="0" fontId="7" fillId="0" borderId="1" xfId="3" applyNumberFormat="1" applyFont="1" applyFill="1" applyBorder="1" applyAlignment="1">
      <alignment horizontal="center" vertical="center"/>
    </xf>
    <xf numFmtId="0" fontId="4" fillId="0" borderId="0" xfId="1" applyNumberFormat="1" applyFont="1" applyAlignment="1">
      <alignment horizontal="center" vertical="center"/>
    </xf>
    <xf numFmtId="0" fontId="7" fillId="2" borderId="1" xfId="3" applyNumberFormat="1" applyFont="1" applyFill="1" applyBorder="1" applyAlignment="1">
      <alignment horizontal="center" vertical="center"/>
    </xf>
    <xf numFmtId="0" fontId="7" fillId="2" borderId="3" xfId="3" applyNumberFormat="1" applyFont="1" applyFill="1" applyBorder="1" applyAlignment="1">
      <alignment horizontal="center" vertical="center"/>
    </xf>
    <xf numFmtId="0" fontId="4" fillId="0" borderId="0" xfId="3" applyNumberFormat="1" applyFont="1" applyAlignment="1">
      <alignment horizontal="center" vertical="center"/>
    </xf>
    <xf numFmtId="0" fontId="1" fillId="0" borderId="0" xfId="0" applyNumberFormat="1" applyFont="1" applyAlignment="1">
      <alignment horizontal="center" vertical="center"/>
    </xf>
    <xf numFmtId="0" fontId="1" fillId="0" borderId="0" xfId="1" applyNumberFormat="1" applyFont="1" applyAlignment="1">
      <alignment horizontal="center" vertical="center"/>
    </xf>
    <xf numFmtId="0" fontId="6" fillId="0" borderId="0" xfId="1" applyNumberFormat="1" applyFont="1" applyAlignment="1">
      <alignment horizontal="left" vertical="top"/>
    </xf>
    <xf numFmtId="0" fontId="6" fillId="0" borderId="0" xfId="3" applyNumberFormat="1" applyFont="1" applyAlignment="1">
      <alignment horizontal="left" vertical="top"/>
    </xf>
    <xf numFmtId="0" fontId="6" fillId="2" borderId="1" xfId="3" applyNumberFormat="1" applyFont="1" applyFill="1" applyBorder="1" applyAlignment="1">
      <alignment horizontal="left" vertical="top" wrapText="1"/>
    </xf>
    <xf numFmtId="0" fontId="6" fillId="0" borderId="1" xfId="3" applyNumberFormat="1" applyFont="1" applyFill="1" applyBorder="1" applyAlignment="1">
      <alignment horizontal="left" vertical="top"/>
    </xf>
    <xf numFmtId="0" fontId="6" fillId="0" borderId="1" xfId="3" applyNumberFormat="1" applyFont="1" applyBorder="1" applyAlignment="1">
      <alignment horizontal="left" vertical="top"/>
    </xf>
    <xf numFmtId="0" fontId="6" fillId="0" borderId="1" xfId="3" applyNumberFormat="1" applyFont="1" applyFill="1" applyBorder="1" applyAlignment="1">
      <alignment horizontal="left" vertical="top" wrapText="1"/>
    </xf>
    <xf numFmtId="0" fontId="12" fillId="0" borderId="0" xfId="0" applyNumberFormat="1" applyFont="1" applyAlignment="1">
      <alignment horizontal="center" vertical="center"/>
    </xf>
    <xf numFmtId="0" fontId="7" fillId="9" borderId="1" xfId="3" applyNumberFormat="1" applyFont="1" applyFill="1" applyBorder="1" applyAlignment="1">
      <alignment horizontal="center" vertical="center"/>
    </xf>
    <xf numFmtId="0" fontId="8" fillId="9" borderId="1" xfId="3" applyNumberFormat="1" applyFont="1" applyFill="1" applyBorder="1" applyAlignment="1">
      <alignment horizontal="center" vertical="center" wrapText="1"/>
    </xf>
    <xf numFmtId="0" fontId="6" fillId="9" borderId="1" xfId="3" applyNumberFormat="1" applyFont="1" applyFill="1" applyBorder="1" applyAlignment="1">
      <alignment horizontal="center" vertical="center" wrapText="1"/>
    </xf>
    <xf numFmtId="0" fontId="6" fillId="9" borderId="1" xfId="3" applyNumberFormat="1" applyFont="1" applyFill="1" applyBorder="1" applyAlignment="1">
      <alignment horizontal="left" vertical="top" wrapText="1"/>
    </xf>
    <xf numFmtId="0" fontId="14" fillId="0" borderId="1" xfId="3" applyNumberFormat="1" applyFont="1" applyFill="1" applyBorder="1" applyAlignment="1">
      <alignment horizontal="center" vertical="center"/>
    </xf>
    <xf numFmtId="0" fontId="18" fillId="0" borderId="0" xfId="2" applyNumberFormat="1" applyFont="1" applyAlignment="1">
      <alignment vertical="center"/>
    </xf>
    <xf numFmtId="0" fontId="18" fillId="0" borderId="0" xfId="2" applyNumberFormat="1" applyFont="1" applyFill="1" applyAlignment="1">
      <alignment vertical="center"/>
    </xf>
    <xf numFmtId="176" fontId="8" fillId="9" borderId="1" xfId="3" applyNumberFormat="1" applyFont="1" applyFill="1" applyBorder="1" applyAlignment="1">
      <alignment horizontal="center" vertical="center"/>
    </xf>
    <xf numFmtId="177" fontId="9" fillId="9" borderId="1" xfId="3" applyNumberFormat="1" applyFont="1" applyFill="1" applyBorder="1" applyAlignment="1">
      <alignment horizontal="center" vertical="center"/>
    </xf>
    <xf numFmtId="0" fontId="12" fillId="0" borderId="1" xfId="3" applyNumberFormat="1" applyFont="1" applyFill="1" applyBorder="1" applyAlignment="1">
      <alignment horizontal="center" vertical="center"/>
    </xf>
    <xf numFmtId="0" fontId="6" fillId="10" borderId="1" xfId="3" applyNumberFormat="1" applyFont="1" applyFill="1" applyBorder="1" applyAlignment="1">
      <alignment horizontal="center" vertical="center"/>
    </xf>
    <xf numFmtId="176" fontId="6" fillId="10" borderId="1" xfId="3" applyNumberFormat="1" applyFont="1" applyFill="1" applyBorder="1" applyAlignment="1">
      <alignment horizontal="center" vertical="center"/>
    </xf>
    <xf numFmtId="0" fontId="1" fillId="10" borderId="1" xfId="3" applyNumberFormat="1" applyFont="1" applyFill="1" applyBorder="1" applyAlignment="1">
      <alignment horizontal="center" vertical="center"/>
    </xf>
    <xf numFmtId="0" fontId="6" fillId="10" borderId="1" xfId="3" applyNumberFormat="1" applyFont="1" applyFill="1" applyBorder="1" applyAlignment="1">
      <alignment horizontal="left" vertical="top"/>
    </xf>
    <xf numFmtId="0" fontId="14" fillId="0" borderId="1" xfId="3" applyNumberFormat="1" applyFont="1" applyBorder="1" applyAlignment="1">
      <alignment horizontal="center" vertical="center"/>
    </xf>
    <xf numFmtId="0" fontId="11" fillId="0" borderId="0" xfId="2" applyNumberFormat="1" applyFill="1" applyAlignment="1">
      <alignment vertical="center"/>
    </xf>
    <xf numFmtId="0" fontId="14" fillId="0" borderId="1" xfId="3" applyNumberFormat="1" applyFont="1" applyFill="1" applyBorder="1" applyAlignment="1">
      <alignment horizontal="center" vertical="center" wrapText="1"/>
    </xf>
    <xf numFmtId="0" fontId="5" fillId="0" borderId="1" xfId="3" applyNumberFormat="1" applyFont="1" applyFill="1" applyBorder="1" applyAlignment="1">
      <alignment horizontal="center" vertical="center"/>
    </xf>
    <xf numFmtId="0" fontId="0" fillId="0" borderId="0" xfId="0" applyAlignment="1">
      <alignment vertical="center"/>
    </xf>
    <xf numFmtId="0" fontId="20" fillId="0" borderId="0" xfId="0" applyFont="1" applyAlignment="1">
      <alignment vertical="center"/>
    </xf>
    <xf numFmtId="0" fontId="11" fillId="0" borderId="0" xfId="2" applyNumberFormat="1" applyAlignment="1">
      <alignment vertical="center"/>
    </xf>
    <xf numFmtId="0" fontId="19" fillId="0" borderId="0" xfId="0" applyFont="1" applyAlignment="1">
      <alignment horizontal="center" vertical="center" wrapText="1"/>
    </xf>
    <xf numFmtId="0" fontId="6" fillId="0" borderId="1" xfId="3" applyNumberFormat="1" applyFont="1" applyFill="1" applyBorder="1" applyAlignment="1">
      <alignment horizontal="center" vertical="center" wrapText="1"/>
    </xf>
  </cellXfs>
  <cellStyles count="5">
    <cellStyle name="Excel Built-in Normal" xfId="1"/>
    <cellStyle name="ハイパーリンク" xfId="2" builtinId="8"/>
    <cellStyle name="標準" xfId="0" builtinId="0"/>
    <cellStyle name="標準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26076679?privacy_code=bHP7Y3p6alUjj5O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188"/>
  <sheetViews>
    <sheetView tabSelected="1" topLeftCell="A2" zoomScale="115" zoomScaleNormal="115" workbookViewId="0">
      <pane xSplit="12" ySplit="2" topLeftCell="M4" activePane="bottomRight" state="frozen"/>
      <selection activeCell="A2" sqref="A2"/>
      <selection pane="topRight" activeCell="M2" sqref="M2"/>
      <selection pane="bottomLeft" activeCell="A4" sqref="A4"/>
      <selection pane="bottomRight" activeCell="M4" sqref="M4"/>
    </sheetView>
  </sheetViews>
  <sheetFormatPr defaultColWidth="9.85546875" defaultRowHeight="18" x14ac:dyDescent="0.15"/>
  <cols>
    <col min="1" max="1" width="2.140625" style="4" customWidth="1"/>
    <col min="2" max="2" width="3.7109375" style="70" customWidth="1"/>
    <col min="3" max="3" width="7" style="37" customWidth="1"/>
    <col min="4" max="4" width="9.28515625" style="5" customWidth="1"/>
    <col min="5" max="5" width="56.42578125" style="6" customWidth="1"/>
    <col min="6" max="6" width="4.140625" style="4" customWidth="1"/>
    <col min="7" max="7" width="17.85546875" style="7" customWidth="1"/>
    <col min="8" max="8" width="7.5703125" style="76" customWidth="1"/>
    <col min="9" max="9" width="3.85546875" style="4" customWidth="1"/>
    <col min="10" max="10" width="6.140625" style="4" customWidth="1"/>
    <col min="11" max="11" width="9.42578125" style="4" customWidth="1"/>
    <col min="12" max="12" width="3.28515625" style="4" customWidth="1"/>
    <col min="13" max="13" width="21.85546875" style="4" customWidth="1"/>
    <col min="14" max="14" width="6.140625" style="4" customWidth="1"/>
    <col min="15" max="15" width="9.7109375" style="4" customWidth="1"/>
    <col min="16" max="16" width="7.28515625" style="4" customWidth="1"/>
    <col min="17" max="17" width="7.85546875" style="4" customWidth="1"/>
    <col min="18" max="18" width="4.140625" style="4" customWidth="1"/>
    <col min="19" max="19" width="8.28515625" style="4" customWidth="1"/>
    <col min="20" max="20" width="4.140625" style="4" customWidth="1"/>
    <col min="21" max="16384" width="9.85546875" style="4"/>
  </cols>
  <sheetData>
    <row r="1" spans="2:22" ht="9.75" customHeight="1" x14ac:dyDescent="0.15"/>
    <row r="2" spans="2:22" s="9" customFormat="1" ht="21.75" customHeight="1" x14ac:dyDescent="0.15">
      <c r="B2" s="8"/>
      <c r="C2" s="38"/>
      <c r="D2" s="8"/>
      <c r="E2" s="10" t="s">
        <v>293</v>
      </c>
      <c r="F2" s="8"/>
      <c r="G2" s="77" t="s">
        <v>206</v>
      </c>
    </row>
    <row r="3" spans="2:22" s="12" customFormat="1" ht="15" customHeight="1" x14ac:dyDescent="0.15">
      <c r="B3" s="93" t="s">
        <v>0</v>
      </c>
      <c r="C3" s="94" t="s">
        <v>9</v>
      </c>
      <c r="D3" s="93" t="s">
        <v>10</v>
      </c>
      <c r="E3" s="95" t="s">
        <v>207</v>
      </c>
      <c r="F3" s="93" t="s">
        <v>11</v>
      </c>
      <c r="G3" s="93" t="s">
        <v>12</v>
      </c>
      <c r="H3" s="96"/>
      <c r="M3" s="57" t="s">
        <v>157</v>
      </c>
    </row>
    <row r="4" spans="2:22" ht="48.75" customHeight="1" x14ac:dyDescent="0.15">
      <c r="B4" s="71">
        <v>1</v>
      </c>
      <c r="C4" s="33"/>
      <c r="D4" s="43">
        <f t="shared" ref="D4:D65" si="0">K4</f>
        <v>0</v>
      </c>
      <c r="E4" s="3" t="s">
        <v>184</v>
      </c>
      <c r="F4" s="13" t="s">
        <v>113</v>
      </c>
      <c r="G4" s="13" t="s">
        <v>113</v>
      </c>
      <c r="H4" s="78" t="s">
        <v>192</v>
      </c>
      <c r="J4" s="4">
        <v>0</v>
      </c>
      <c r="M4" s="103" t="s">
        <v>311</v>
      </c>
      <c r="O4" s="104"/>
      <c r="P4" s="104"/>
      <c r="Q4" s="104"/>
      <c r="R4" s="104"/>
      <c r="S4" s="104"/>
      <c r="T4" s="104"/>
      <c r="U4" s="104"/>
      <c r="V4" s="104"/>
    </row>
    <row r="5" spans="2:22" ht="21" customHeight="1" x14ac:dyDescent="0.15">
      <c r="B5" s="68">
        <v>2</v>
      </c>
      <c r="C5" s="34">
        <f t="shared" ref="C5:C66" si="1">D5-D4</f>
        <v>0.2</v>
      </c>
      <c r="D5" s="44">
        <f t="shared" si="0"/>
        <v>0.2</v>
      </c>
      <c r="E5" s="15" t="s">
        <v>101</v>
      </c>
      <c r="F5" s="16" t="s">
        <v>15</v>
      </c>
      <c r="G5" s="17" t="s">
        <v>114</v>
      </c>
      <c r="H5" s="79"/>
      <c r="I5" s="18"/>
      <c r="J5" s="4">
        <v>0.2</v>
      </c>
      <c r="K5" s="4">
        <f t="shared" ref="K5:K65" si="2">K4+J5</f>
        <v>0.2</v>
      </c>
      <c r="M5" s="63"/>
      <c r="O5" s="64"/>
      <c r="P5" s="65"/>
      <c r="Q5" s="65"/>
      <c r="R5" s="65"/>
      <c r="S5" s="65"/>
      <c r="T5" s="65"/>
      <c r="U5" s="65"/>
      <c r="V5" s="65"/>
    </row>
    <row r="6" spans="2:22" ht="21" customHeight="1" x14ac:dyDescent="0.15">
      <c r="B6" s="68">
        <f t="shared" ref="B6:B65" si="3">B5+1</f>
        <v>3</v>
      </c>
      <c r="C6" s="34">
        <f t="shared" si="1"/>
        <v>0.10000000000000003</v>
      </c>
      <c r="D6" s="44">
        <f t="shared" si="0"/>
        <v>0.30000000000000004</v>
      </c>
      <c r="E6" s="92" t="s">
        <v>315</v>
      </c>
      <c r="F6" s="16" t="s">
        <v>15</v>
      </c>
      <c r="G6" s="17" t="s">
        <v>185</v>
      </c>
      <c r="H6" s="80"/>
      <c r="I6" s="18"/>
      <c r="J6" s="4">
        <v>0.1</v>
      </c>
      <c r="K6" s="4">
        <f t="shared" si="2"/>
        <v>0.30000000000000004</v>
      </c>
      <c r="R6" s="18"/>
      <c r="T6" s="18"/>
    </row>
    <row r="7" spans="2:22" ht="19.5" customHeight="1" x14ac:dyDescent="0.15">
      <c r="B7" s="68">
        <f t="shared" si="3"/>
        <v>4</v>
      </c>
      <c r="C7" s="34">
        <f t="shared" si="1"/>
        <v>23.1</v>
      </c>
      <c r="D7" s="44">
        <f t="shared" si="0"/>
        <v>23.400000000000002</v>
      </c>
      <c r="E7" s="14" t="s">
        <v>208</v>
      </c>
      <c r="F7" s="17" t="s">
        <v>15</v>
      </c>
      <c r="G7" s="17" t="s">
        <v>14</v>
      </c>
      <c r="H7" s="80"/>
      <c r="J7" s="18">
        <v>23.1</v>
      </c>
      <c r="K7" s="4">
        <f t="shared" si="2"/>
        <v>23.400000000000002</v>
      </c>
      <c r="R7" s="18"/>
      <c r="T7" s="18"/>
    </row>
    <row r="8" spans="2:22" ht="19.5" customHeight="1" x14ac:dyDescent="0.15">
      <c r="B8" s="68">
        <f t="shared" si="3"/>
        <v>5</v>
      </c>
      <c r="C8" s="34">
        <f t="shared" si="1"/>
        <v>0.60000000000000142</v>
      </c>
      <c r="D8" s="44">
        <f t="shared" si="0"/>
        <v>24.000000000000004</v>
      </c>
      <c r="E8" s="14" t="s">
        <v>88</v>
      </c>
      <c r="F8" s="17"/>
      <c r="G8" s="17" t="s">
        <v>14</v>
      </c>
      <c r="H8" s="80"/>
      <c r="J8" s="18">
        <v>0.60000000000000009</v>
      </c>
      <c r="K8" s="4">
        <f t="shared" si="2"/>
        <v>24.000000000000004</v>
      </c>
      <c r="R8" s="18"/>
      <c r="T8" s="18"/>
    </row>
    <row r="9" spans="2:22" ht="19.5" customHeight="1" x14ac:dyDescent="0.15">
      <c r="B9" s="68">
        <f t="shared" si="3"/>
        <v>6</v>
      </c>
      <c r="C9" s="34">
        <f t="shared" si="1"/>
        <v>1.1999999999999993</v>
      </c>
      <c r="D9" s="44">
        <f t="shared" si="0"/>
        <v>25.200000000000003</v>
      </c>
      <c r="E9" s="14" t="s">
        <v>89</v>
      </c>
      <c r="F9" s="17" t="s">
        <v>15</v>
      </c>
      <c r="G9" s="17" t="s">
        <v>77</v>
      </c>
      <c r="H9" s="80"/>
      <c r="J9" s="18">
        <v>1.2</v>
      </c>
      <c r="K9" s="4">
        <f t="shared" si="2"/>
        <v>25.200000000000003</v>
      </c>
      <c r="R9" s="18"/>
      <c r="T9" s="18"/>
    </row>
    <row r="10" spans="2:22" ht="19.5" customHeight="1" x14ac:dyDescent="0.15">
      <c r="B10" s="68">
        <f t="shared" si="3"/>
        <v>7</v>
      </c>
      <c r="C10" s="34">
        <f t="shared" si="1"/>
        <v>2.1000000000000014</v>
      </c>
      <c r="D10" s="44">
        <f t="shared" si="0"/>
        <v>27.300000000000004</v>
      </c>
      <c r="E10" s="15" t="s">
        <v>87</v>
      </c>
      <c r="F10" s="17" t="s">
        <v>15</v>
      </c>
      <c r="G10" s="17" t="s">
        <v>16</v>
      </c>
      <c r="H10" s="80"/>
      <c r="J10" s="18">
        <v>2.1</v>
      </c>
      <c r="K10" s="4">
        <f t="shared" si="2"/>
        <v>27.300000000000004</v>
      </c>
      <c r="R10" s="18"/>
      <c r="T10" s="18"/>
    </row>
    <row r="11" spans="2:22" ht="19.5" customHeight="1" x14ac:dyDescent="0.15">
      <c r="B11" s="68">
        <f t="shared" si="3"/>
        <v>8</v>
      </c>
      <c r="C11" s="34">
        <f t="shared" si="1"/>
        <v>4.6000000000000014</v>
      </c>
      <c r="D11" s="44">
        <f t="shared" si="0"/>
        <v>31.900000000000006</v>
      </c>
      <c r="E11" s="14" t="s">
        <v>209</v>
      </c>
      <c r="F11" s="17" t="s">
        <v>15</v>
      </c>
      <c r="G11" s="17" t="s">
        <v>14</v>
      </c>
      <c r="H11" s="80"/>
      <c r="J11" s="18">
        <v>4.5999999999999996</v>
      </c>
      <c r="K11" s="4">
        <f t="shared" si="2"/>
        <v>31.900000000000006</v>
      </c>
      <c r="R11" s="18"/>
      <c r="T11" s="18"/>
    </row>
    <row r="12" spans="2:22" ht="19.5" customHeight="1" x14ac:dyDescent="0.15">
      <c r="B12" s="68">
        <f t="shared" si="3"/>
        <v>9</v>
      </c>
      <c r="C12" s="34">
        <f t="shared" si="1"/>
        <v>0.79599999999999937</v>
      </c>
      <c r="D12" s="44">
        <f t="shared" si="0"/>
        <v>32.696000000000005</v>
      </c>
      <c r="E12" s="15" t="s">
        <v>90</v>
      </c>
      <c r="F12" s="17" t="s">
        <v>15</v>
      </c>
      <c r="G12" s="17" t="s">
        <v>14</v>
      </c>
      <c r="H12" s="80"/>
      <c r="J12" s="18">
        <v>0.79600000000000004</v>
      </c>
      <c r="K12" s="4">
        <f t="shared" si="2"/>
        <v>32.696000000000005</v>
      </c>
      <c r="R12" s="18"/>
      <c r="T12" s="18"/>
    </row>
    <row r="13" spans="2:22" ht="19.5" customHeight="1" x14ac:dyDescent="0.15">
      <c r="B13" s="68">
        <f t="shared" si="3"/>
        <v>10</v>
      </c>
      <c r="C13" s="34">
        <f t="shared" si="1"/>
        <v>6.4000000000000057E-2</v>
      </c>
      <c r="D13" s="44">
        <f t="shared" si="0"/>
        <v>32.760000000000005</v>
      </c>
      <c r="E13" s="15" t="s">
        <v>87</v>
      </c>
      <c r="F13" s="17" t="s">
        <v>15</v>
      </c>
      <c r="G13" s="17" t="s">
        <v>14</v>
      </c>
      <c r="H13" s="80"/>
      <c r="J13" s="18">
        <v>6.4000000000000001E-2</v>
      </c>
      <c r="K13" s="4">
        <f t="shared" si="2"/>
        <v>32.760000000000005</v>
      </c>
      <c r="R13" s="18"/>
      <c r="T13" s="18"/>
    </row>
    <row r="14" spans="2:22" ht="19.5" customHeight="1" x14ac:dyDescent="0.15">
      <c r="B14" s="68">
        <f t="shared" si="3"/>
        <v>11</v>
      </c>
      <c r="C14" s="34">
        <f t="shared" si="1"/>
        <v>0.42399999999999949</v>
      </c>
      <c r="D14" s="44">
        <f t="shared" si="0"/>
        <v>33.184000000000005</v>
      </c>
      <c r="E14" s="14" t="s">
        <v>91</v>
      </c>
      <c r="F14" s="17" t="s">
        <v>15</v>
      </c>
      <c r="G14" s="17" t="s">
        <v>17</v>
      </c>
      <c r="H14" s="80"/>
      <c r="J14" s="18">
        <v>0.42400000000000004</v>
      </c>
      <c r="K14" s="4">
        <f t="shared" si="2"/>
        <v>33.184000000000005</v>
      </c>
      <c r="R14" s="18"/>
      <c r="T14" s="18"/>
    </row>
    <row r="15" spans="2:22" ht="19.5" customHeight="1" x14ac:dyDescent="0.15">
      <c r="B15" s="68">
        <f t="shared" si="3"/>
        <v>12</v>
      </c>
      <c r="C15" s="34">
        <f t="shared" si="1"/>
        <v>0.61999999999999744</v>
      </c>
      <c r="D15" s="44">
        <f t="shared" si="0"/>
        <v>33.804000000000002</v>
      </c>
      <c r="E15" s="14" t="s">
        <v>210</v>
      </c>
      <c r="F15" s="17" t="s">
        <v>15</v>
      </c>
      <c r="G15" s="17" t="s">
        <v>14</v>
      </c>
      <c r="H15" s="80"/>
      <c r="J15" s="18">
        <v>0.62</v>
      </c>
      <c r="K15" s="4">
        <f t="shared" si="2"/>
        <v>33.804000000000002</v>
      </c>
      <c r="R15" s="18"/>
      <c r="T15" s="18"/>
    </row>
    <row r="16" spans="2:22" ht="19.5" customHeight="1" x14ac:dyDescent="0.15">
      <c r="B16" s="68">
        <f t="shared" si="3"/>
        <v>13</v>
      </c>
      <c r="C16" s="34">
        <f t="shared" si="1"/>
        <v>2</v>
      </c>
      <c r="D16" s="44">
        <f t="shared" si="0"/>
        <v>35.804000000000002</v>
      </c>
      <c r="E16" s="15" t="s">
        <v>92</v>
      </c>
      <c r="F16" s="16"/>
      <c r="G16" s="16" t="s">
        <v>14</v>
      </c>
      <c r="H16" s="79"/>
      <c r="I16" s="18"/>
      <c r="J16" s="18">
        <v>2</v>
      </c>
      <c r="K16" s="4">
        <f t="shared" si="2"/>
        <v>35.804000000000002</v>
      </c>
      <c r="L16" s="18"/>
      <c r="N16" s="18"/>
      <c r="O16" s="18"/>
      <c r="P16" s="18"/>
      <c r="R16" s="18"/>
      <c r="T16" s="18"/>
      <c r="U16" s="18"/>
      <c r="V16" s="18"/>
    </row>
    <row r="17" spans="2:22" ht="19.5" customHeight="1" x14ac:dyDescent="0.15">
      <c r="B17" s="68">
        <f t="shared" si="3"/>
        <v>14</v>
      </c>
      <c r="C17" s="34">
        <f t="shared" si="1"/>
        <v>0.88600000000000279</v>
      </c>
      <c r="D17" s="44">
        <f t="shared" si="0"/>
        <v>36.690000000000005</v>
      </c>
      <c r="E17" s="15" t="s">
        <v>93</v>
      </c>
      <c r="F17" s="16"/>
      <c r="G17" s="16" t="s">
        <v>18</v>
      </c>
      <c r="H17" s="79"/>
      <c r="I17" s="18"/>
      <c r="J17" s="18">
        <v>0.88600000000000001</v>
      </c>
      <c r="K17" s="4">
        <f t="shared" si="2"/>
        <v>36.690000000000005</v>
      </c>
      <c r="L17" s="18"/>
      <c r="N17" s="18"/>
      <c r="O17" s="18"/>
      <c r="P17" s="18"/>
      <c r="R17" s="18"/>
      <c r="T17" s="18"/>
      <c r="U17" s="18"/>
      <c r="V17" s="18"/>
    </row>
    <row r="18" spans="2:22" ht="19.5" customHeight="1" x14ac:dyDescent="0.15">
      <c r="B18" s="68">
        <f t="shared" si="3"/>
        <v>15</v>
      </c>
      <c r="C18" s="34">
        <f t="shared" si="1"/>
        <v>2.2000000000000028</v>
      </c>
      <c r="D18" s="44">
        <f t="shared" si="0"/>
        <v>38.890000000000008</v>
      </c>
      <c r="E18" s="15" t="s">
        <v>94</v>
      </c>
      <c r="F18" s="16" t="s">
        <v>15</v>
      </c>
      <c r="G18" s="16" t="s">
        <v>19</v>
      </c>
      <c r="H18" s="79"/>
      <c r="I18" s="18"/>
      <c r="J18" s="18">
        <v>2.2000000000000002</v>
      </c>
      <c r="K18" s="4">
        <f t="shared" si="2"/>
        <v>38.890000000000008</v>
      </c>
      <c r="L18" s="18"/>
      <c r="N18" s="18"/>
      <c r="O18" s="18"/>
      <c r="P18" s="18"/>
      <c r="R18" s="18"/>
      <c r="T18" s="18"/>
      <c r="U18" s="18"/>
      <c r="V18" s="18"/>
    </row>
    <row r="19" spans="2:22" ht="19.5" customHeight="1" x14ac:dyDescent="0.15">
      <c r="B19" s="68">
        <f t="shared" si="3"/>
        <v>16</v>
      </c>
      <c r="C19" s="34">
        <f t="shared" si="1"/>
        <v>0.58200000000000074</v>
      </c>
      <c r="D19" s="44">
        <f t="shared" si="0"/>
        <v>39.472000000000008</v>
      </c>
      <c r="E19" s="15" t="s">
        <v>211</v>
      </c>
      <c r="F19" s="16" t="s">
        <v>15</v>
      </c>
      <c r="G19" s="16" t="s">
        <v>14</v>
      </c>
      <c r="H19" s="79"/>
      <c r="I19" s="18"/>
      <c r="J19" s="18">
        <v>0.58200000000000007</v>
      </c>
      <c r="K19" s="4">
        <f t="shared" si="2"/>
        <v>39.472000000000008</v>
      </c>
      <c r="L19" s="18"/>
      <c r="N19" s="18"/>
      <c r="O19" s="18"/>
      <c r="P19" s="18"/>
      <c r="R19" s="18"/>
      <c r="T19" s="18"/>
      <c r="U19" s="18"/>
      <c r="V19" s="18"/>
    </row>
    <row r="20" spans="2:22" ht="19.5" customHeight="1" x14ac:dyDescent="0.15">
      <c r="B20" s="68">
        <f t="shared" si="3"/>
        <v>17</v>
      </c>
      <c r="C20" s="34">
        <f t="shared" si="1"/>
        <v>0.20000000000000284</v>
      </c>
      <c r="D20" s="44">
        <f t="shared" si="0"/>
        <v>39.672000000000011</v>
      </c>
      <c r="E20" s="15" t="s">
        <v>95</v>
      </c>
      <c r="F20" s="19"/>
      <c r="G20" s="16" t="s">
        <v>20</v>
      </c>
      <c r="H20" s="79"/>
      <c r="I20" s="18"/>
      <c r="J20" s="18">
        <v>0.2</v>
      </c>
      <c r="K20" s="4">
        <f t="shared" si="2"/>
        <v>39.672000000000011</v>
      </c>
      <c r="L20" s="18"/>
      <c r="N20" s="18"/>
      <c r="O20" s="18"/>
      <c r="P20" s="18"/>
      <c r="R20" s="18"/>
      <c r="T20" s="18"/>
      <c r="U20" s="18"/>
      <c r="V20" s="18"/>
    </row>
    <row r="21" spans="2:22" ht="19.5" customHeight="1" x14ac:dyDescent="0.15">
      <c r="B21" s="68">
        <f t="shared" si="3"/>
        <v>18</v>
      </c>
      <c r="C21" s="34">
        <f t="shared" si="1"/>
        <v>1.6000000000000014</v>
      </c>
      <c r="D21" s="44">
        <f t="shared" si="0"/>
        <v>41.272000000000013</v>
      </c>
      <c r="E21" s="15" t="s">
        <v>96</v>
      </c>
      <c r="F21" s="16" t="s">
        <v>15</v>
      </c>
      <c r="G21" s="16" t="s">
        <v>158</v>
      </c>
      <c r="H21" s="79"/>
      <c r="I21" s="18"/>
      <c r="J21" s="18">
        <v>1.6</v>
      </c>
      <c r="K21" s="4">
        <f t="shared" si="2"/>
        <v>41.272000000000013</v>
      </c>
      <c r="L21" s="18"/>
      <c r="N21" s="18"/>
      <c r="O21" s="18"/>
      <c r="P21" s="18"/>
      <c r="R21" s="18"/>
      <c r="T21" s="18"/>
      <c r="U21" s="18"/>
      <c r="V21" s="18"/>
    </row>
    <row r="22" spans="2:22" ht="19.5" customHeight="1" x14ac:dyDescent="0.15">
      <c r="B22" s="68">
        <f t="shared" si="3"/>
        <v>19</v>
      </c>
      <c r="C22" s="34">
        <f t="shared" si="1"/>
        <v>1.7999999999999972</v>
      </c>
      <c r="D22" s="44">
        <f t="shared" si="0"/>
        <v>43.07200000000001</v>
      </c>
      <c r="E22" s="15" t="s">
        <v>212</v>
      </c>
      <c r="F22" s="19" t="s">
        <v>15</v>
      </c>
      <c r="G22" s="16" t="s">
        <v>21</v>
      </c>
      <c r="H22" s="79"/>
      <c r="I22" s="18"/>
      <c r="J22" s="18">
        <v>1.8</v>
      </c>
      <c r="K22" s="4">
        <f t="shared" si="2"/>
        <v>43.07200000000001</v>
      </c>
      <c r="L22" s="18"/>
      <c r="N22" s="18"/>
      <c r="O22" s="18"/>
      <c r="P22" s="18"/>
      <c r="R22" s="18"/>
      <c r="T22" s="18"/>
      <c r="U22" s="18"/>
      <c r="V22" s="18"/>
    </row>
    <row r="23" spans="2:22" ht="39.75" customHeight="1" x14ac:dyDescent="0.15">
      <c r="B23" s="68">
        <f t="shared" si="3"/>
        <v>20</v>
      </c>
      <c r="C23" s="34">
        <f t="shared" si="1"/>
        <v>0.79999999999999716</v>
      </c>
      <c r="D23" s="44">
        <f t="shared" si="0"/>
        <v>43.872000000000007</v>
      </c>
      <c r="E23" s="99" t="s">
        <v>294</v>
      </c>
      <c r="F23" s="16"/>
      <c r="G23" s="16" t="s">
        <v>295</v>
      </c>
      <c r="H23" s="79"/>
      <c r="I23" s="18"/>
      <c r="J23" s="18">
        <v>0.8</v>
      </c>
      <c r="K23" s="4">
        <f t="shared" si="2"/>
        <v>43.872000000000007</v>
      </c>
      <c r="L23" s="18"/>
      <c r="N23" s="18"/>
      <c r="O23" s="18"/>
      <c r="P23" s="18"/>
      <c r="R23" s="18"/>
      <c r="T23" s="18"/>
      <c r="U23" s="18"/>
      <c r="V23" s="18"/>
    </row>
    <row r="24" spans="2:22" ht="33" customHeight="1" x14ac:dyDescent="0.15">
      <c r="B24" s="71">
        <f>B23+1</f>
        <v>21</v>
      </c>
      <c r="C24" s="33">
        <f t="shared" ref="C24" si="4">D24-D23</f>
        <v>7.3999999999999986</v>
      </c>
      <c r="D24" s="43">
        <f t="shared" si="0"/>
        <v>51.272000000000006</v>
      </c>
      <c r="E24" s="3" t="s">
        <v>213</v>
      </c>
      <c r="F24" s="13"/>
      <c r="G24" s="21" t="s">
        <v>115</v>
      </c>
      <c r="H24" s="78" t="s">
        <v>191</v>
      </c>
      <c r="I24" s="18"/>
      <c r="J24" s="18">
        <v>7.4</v>
      </c>
      <c r="K24" s="4">
        <f t="shared" si="2"/>
        <v>51.272000000000006</v>
      </c>
      <c r="L24" s="22"/>
      <c r="M24" s="18" t="str">
        <f>L174</f>
        <v xml:space="preserve">       1      51km         10/28 07:30               10/28 09:33        </v>
      </c>
      <c r="N24" s="18"/>
      <c r="O24" s="18"/>
      <c r="P24" s="18"/>
      <c r="R24" s="18"/>
      <c r="T24" s="18"/>
      <c r="U24" s="18"/>
      <c r="V24" s="18"/>
    </row>
    <row r="25" spans="2:22" ht="19.5" customHeight="1" x14ac:dyDescent="0.15">
      <c r="B25" s="68">
        <f t="shared" si="3"/>
        <v>22</v>
      </c>
      <c r="C25" s="34">
        <f t="shared" si="1"/>
        <v>0.8370000000000033</v>
      </c>
      <c r="D25" s="44">
        <f t="shared" si="0"/>
        <v>52.109000000000009</v>
      </c>
      <c r="E25" s="15" t="s">
        <v>214</v>
      </c>
      <c r="F25" s="19" t="s">
        <v>15</v>
      </c>
      <c r="G25" s="16" t="s">
        <v>21</v>
      </c>
      <c r="H25" s="79"/>
      <c r="I25" s="18"/>
      <c r="J25" s="18">
        <v>0.83699999999999986</v>
      </c>
      <c r="K25" s="4">
        <f t="shared" si="2"/>
        <v>52.109000000000009</v>
      </c>
      <c r="L25" s="18"/>
      <c r="M25" s="89"/>
      <c r="N25" s="18"/>
      <c r="O25" s="18"/>
      <c r="P25" s="18"/>
      <c r="R25" s="18"/>
      <c r="T25" s="18"/>
      <c r="U25" s="18"/>
      <c r="V25" s="18"/>
    </row>
    <row r="26" spans="2:22" ht="19.5" customHeight="1" x14ac:dyDescent="0.15">
      <c r="B26" s="68">
        <f t="shared" si="3"/>
        <v>23</v>
      </c>
      <c r="C26" s="34">
        <f t="shared" si="1"/>
        <v>0.97399999999999665</v>
      </c>
      <c r="D26" s="44">
        <f t="shared" si="0"/>
        <v>53.083000000000006</v>
      </c>
      <c r="E26" s="15" t="s">
        <v>215</v>
      </c>
      <c r="F26" s="16" t="s">
        <v>15</v>
      </c>
      <c r="G26" s="17" t="s">
        <v>21</v>
      </c>
      <c r="H26" s="80"/>
      <c r="I26" s="56"/>
      <c r="J26" s="18">
        <v>0.97400000000000009</v>
      </c>
      <c r="K26" s="4">
        <f t="shared" si="2"/>
        <v>53.083000000000006</v>
      </c>
      <c r="O26" s="18"/>
      <c r="R26" s="18"/>
      <c r="T26" s="18"/>
    </row>
    <row r="27" spans="2:22" ht="19.5" customHeight="1" x14ac:dyDescent="0.15">
      <c r="B27" s="68">
        <f t="shared" si="3"/>
        <v>24</v>
      </c>
      <c r="C27" s="34">
        <f t="shared" si="1"/>
        <v>0.20600000000000307</v>
      </c>
      <c r="D27" s="44">
        <f t="shared" si="0"/>
        <v>53.289000000000009</v>
      </c>
      <c r="E27" s="15" t="s">
        <v>216</v>
      </c>
      <c r="F27" s="16" t="s">
        <v>15</v>
      </c>
      <c r="G27" s="17" t="s">
        <v>22</v>
      </c>
      <c r="H27" s="80"/>
      <c r="I27" s="56"/>
      <c r="J27" s="18">
        <v>0.20600000000000002</v>
      </c>
      <c r="K27" s="4">
        <f t="shared" si="2"/>
        <v>53.289000000000009</v>
      </c>
      <c r="O27" s="18"/>
      <c r="R27" s="18"/>
      <c r="T27" s="18"/>
    </row>
    <row r="28" spans="2:22" ht="19.5" customHeight="1" x14ac:dyDescent="0.15">
      <c r="B28" s="68">
        <f t="shared" si="3"/>
        <v>25</v>
      </c>
      <c r="C28" s="34">
        <f t="shared" si="1"/>
        <v>0.37400000000000233</v>
      </c>
      <c r="D28" s="44">
        <f t="shared" si="0"/>
        <v>53.663000000000011</v>
      </c>
      <c r="E28" s="15" t="s">
        <v>289</v>
      </c>
      <c r="F28" s="16"/>
      <c r="G28" s="17" t="s">
        <v>296</v>
      </c>
      <c r="H28" s="80"/>
      <c r="I28" s="56"/>
      <c r="J28" s="18">
        <v>0.374</v>
      </c>
      <c r="K28" s="4">
        <f t="shared" si="2"/>
        <v>53.663000000000011</v>
      </c>
      <c r="O28" s="18"/>
      <c r="R28" s="18"/>
      <c r="T28" s="18"/>
    </row>
    <row r="29" spans="2:22" ht="19.5" customHeight="1" x14ac:dyDescent="0.15">
      <c r="B29" s="68">
        <f t="shared" si="3"/>
        <v>26</v>
      </c>
      <c r="C29" s="34">
        <f t="shared" ref="C29" si="5">D29-D28</f>
        <v>6.7999999999999972</v>
      </c>
      <c r="D29" s="44">
        <f t="shared" si="0"/>
        <v>60.463000000000008</v>
      </c>
      <c r="E29" s="14" t="s">
        <v>217</v>
      </c>
      <c r="F29" s="17" t="s">
        <v>15</v>
      </c>
      <c r="G29" s="17" t="s">
        <v>23</v>
      </c>
      <c r="H29" s="80"/>
      <c r="I29" s="56"/>
      <c r="J29" s="18">
        <v>6.8</v>
      </c>
      <c r="K29" s="4">
        <f t="shared" si="2"/>
        <v>60.463000000000008</v>
      </c>
      <c r="O29" s="18"/>
      <c r="R29" s="18"/>
      <c r="T29" s="18"/>
    </row>
    <row r="30" spans="2:22" ht="19.5" customHeight="1" x14ac:dyDescent="0.15">
      <c r="B30" s="68">
        <f t="shared" si="3"/>
        <v>27</v>
      </c>
      <c r="C30" s="34">
        <f t="shared" si="1"/>
        <v>1.2000000000000028</v>
      </c>
      <c r="D30" s="44">
        <f t="shared" si="0"/>
        <v>61.663000000000011</v>
      </c>
      <c r="E30" s="14" t="s">
        <v>218</v>
      </c>
      <c r="F30" s="17" t="s">
        <v>15</v>
      </c>
      <c r="G30" s="17" t="s">
        <v>14</v>
      </c>
      <c r="H30" s="79"/>
      <c r="I30" s="56"/>
      <c r="J30" s="18">
        <v>1.2</v>
      </c>
      <c r="K30" s="4">
        <f t="shared" si="2"/>
        <v>61.663000000000011</v>
      </c>
      <c r="O30" s="18"/>
      <c r="R30" s="18"/>
      <c r="T30" s="18"/>
    </row>
    <row r="31" spans="2:22" ht="19.5" customHeight="1" x14ac:dyDescent="0.15">
      <c r="B31" s="68">
        <f t="shared" si="3"/>
        <v>28</v>
      </c>
      <c r="C31" s="34">
        <f t="shared" si="1"/>
        <v>1.7999999999999972</v>
      </c>
      <c r="D31" s="44">
        <f t="shared" si="0"/>
        <v>63.463000000000008</v>
      </c>
      <c r="E31" s="15" t="s">
        <v>116</v>
      </c>
      <c r="F31" s="19" t="s">
        <v>15</v>
      </c>
      <c r="G31" s="17" t="s">
        <v>78</v>
      </c>
      <c r="H31" s="80"/>
      <c r="I31" s="56"/>
      <c r="J31" s="18">
        <v>1.8</v>
      </c>
      <c r="K31" s="4">
        <f t="shared" si="2"/>
        <v>63.463000000000008</v>
      </c>
      <c r="O31" s="18"/>
      <c r="R31" s="18"/>
      <c r="T31" s="18"/>
    </row>
    <row r="32" spans="2:22" ht="19.5" customHeight="1" x14ac:dyDescent="0.15">
      <c r="B32" s="68">
        <f t="shared" si="3"/>
        <v>29</v>
      </c>
      <c r="C32" s="34">
        <f t="shared" si="1"/>
        <v>1.9000000000000057</v>
      </c>
      <c r="D32" s="44">
        <f t="shared" si="0"/>
        <v>65.363000000000014</v>
      </c>
      <c r="E32" s="92" t="s">
        <v>290</v>
      </c>
      <c r="F32" s="16" t="s">
        <v>15</v>
      </c>
      <c r="G32" s="17" t="s">
        <v>24</v>
      </c>
      <c r="H32" s="80"/>
      <c r="I32" s="56"/>
      <c r="J32" s="18">
        <f>2.1-0.2</f>
        <v>1.9000000000000001</v>
      </c>
      <c r="K32" s="4">
        <f t="shared" si="2"/>
        <v>65.363000000000014</v>
      </c>
      <c r="O32" s="18"/>
      <c r="R32" s="18"/>
      <c r="T32" s="18"/>
    </row>
    <row r="33" spans="2:20" ht="19.5" customHeight="1" x14ac:dyDescent="0.15">
      <c r="B33" s="68">
        <f t="shared" si="3"/>
        <v>30</v>
      </c>
      <c r="C33" s="34">
        <f t="shared" si="1"/>
        <v>2.0999999999999943</v>
      </c>
      <c r="D33" s="44">
        <f t="shared" si="0"/>
        <v>67.463000000000008</v>
      </c>
      <c r="E33" s="14" t="s">
        <v>219</v>
      </c>
      <c r="F33" s="16" t="s">
        <v>15</v>
      </c>
      <c r="G33" s="17" t="s">
        <v>14</v>
      </c>
      <c r="H33" s="80"/>
      <c r="I33" s="56"/>
      <c r="J33" s="18">
        <v>2.1</v>
      </c>
      <c r="K33" s="4">
        <f t="shared" si="2"/>
        <v>67.463000000000008</v>
      </c>
      <c r="O33" s="18"/>
      <c r="R33" s="18"/>
      <c r="T33" s="18"/>
    </row>
    <row r="34" spans="2:20" ht="19.5" customHeight="1" x14ac:dyDescent="0.15">
      <c r="B34" s="68">
        <f t="shared" si="3"/>
        <v>31</v>
      </c>
      <c r="C34" s="34">
        <f t="shared" si="1"/>
        <v>0.5</v>
      </c>
      <c r="D34" s="44">
        <f t="shared" si="0"/>
        <v>67.963000000000008</v>
      </c>
      <c r="E34" s="14" t="s">
        <v>97</v>
      </c>
      <c r="F34" s="16" t="s">
        <v>15</v>
      </c>
      <c r="G34" s="17" t="s">
        <v>25</v>
      </c>
      <c r="H34" s="80"/>
      <c r="I34" s="56"/>
      <c r="J34" s="18">
        <v>0.5</v>
      </c>
      <c r="K34" s="4">
        <f t="shared" si="2"/>
        <v>67.963000000000008</v>
      </c>
      <c r="O34" s="18"/>
      <c r="R34" s="18"/>
      <c r="T34" s="18"/>
    </row>
    <row r="35" spans="2:20" ht="19.5" customHeight="1" x14ac:dyDescent="0.15">
      <c r="B35" s="68">
        <f t="shared" si="3"/>
        <v>32</v>
      </c>
      <c r="C35" s="34">
        <f t="shared" si="1"/>
        <v>0.23300000000000409</v>
      </c>
      <c r="D35" s="44">
        <f t="shared" si="0"/>
        <v>68.196000000000012</v>
      </c>
      <c r="E35" s="15" t="s">
        <v>220</v>
      </c>
      <c r="F35" s="16" t="s">
        <v>15</v>
      </c>
      <c r="G35" s="16" t="s">
        <v>14</v>
      </c>
      <c r="H35" s="79"/>
      <c r="I35" s="56"/>
      <c r="J35" s="18">
        <v>0.23300000000000001</v>
      </c>
      <c r="K35" s="4">
        <f t="shared" si="2"/>
        <v>68.196000000000012</v>
      </c>
      <c r="O35" s="18"/>
      <c r="R35" s="18"/>
      <c r="T35" s="18"/>
    </row>
    <row r="36" spans="2:20" ht="19.5" customHeight="1" x14ac:dyDescent="0.15">
      <c r="B36" s="68">
        <f t="shared" si="3"/>
        <v>33</v>
      </c>
      <c r="C36" s="34">
        <f t="shared" si="1"/>
        <v>4</v>
      </c>
      <c r="D36" s="44">
        <f t="shared" si="0"/>
        <v>72.196000000000012</v>
      </c>
      <c r="E36" s="15" t="s">
        <v>98</v>
      </c>
      <c r="F36" s="16" t="s">
        <v>15</v>
      </c>
      <c r="G36" s="16" t="s">
        <v>26</v>
      </c>
      <c r="H36" s="79"/>
      <c r="I36" s="56"/>
      <c r="J36" s="18">
        <v>4</v>
      </c>
      <c r="K36" s="4">
        <f t="shared" si="2"/>
        <v>72.196000000000012</v>
      </c>
      <c r="O36" s="18"/>
      <c r="R36" s="18"/>
      <c r="T36" s="18"/>
    </row>
    <row r="37" spans="2:20" ht="19.5" customHeight="1" x14ac:dyDescent="0.15">
      <c r="B37" s="68">
        <f t="shared" si="3"/>
        <v>34</v>
      </c>
      <c r="C37" s="34">
        <f t="shared" ref="C37" si="6">D37-D36</f>
        <v>7.7999999999999972</v>
      </c>
      <c r="D37" s="44">
        <f t="shared" ref="D37" si="7">K37</f>
        <v>79.996000000000009</v>
      </c>
      <c r="E37" s="15" t="s">
        <v>221</v>
      </c>
      <c r="F37" s="16" t="s">
        <v>15</v>
      </c>
      <c r="G37" s="16" t="s">
        <v>27</v>
      </c>
      <c r="H37" s="79"/>
      <c r="I37" s="56"/>
      <c r="J37" s="18">
        <v>7.8</v>
      </c>
      <c r="K37" s="4">
        <f t="shared" si="2"/>
        <v>79.996000000000009</v>
      </c>
      <c r="O37" s="18"/>
      <c r="R37" s="18"/>
      <c r="T37" s="18"/>
    </row>
    <row r="38" spans="2:20" ht="19.5" customHeight="1" x14ac:dyDescent="0.15">
      <c r="B38" s="68">
        <f t="shared" si="3"/>
        <v>35</v>
      </c>
      <c r="C38" s="34">
        <f t="shared" si="1"/>
        <v>3.9000000000000057</v>
      </c>
      <c r="D38" s="44">
        <f t="shared" si="0"/>
        <v>83.896000000000015</v>
      </c>
      <c r="E38" s="15" t="s">
        <v>222</v>
      </c>
      <c r="F38" s="16" t="s">
        <v>15</v>
      </c>
      <c r="G38" s="16" t="s">
        <v>27</v>
      </c>
      <c r="H38" s="79"/>
      <c r="I38" s="56"/>
      <c r="J38" s="18">
        <v>3.9</v>
      </c>
      <c r="K38" s="4">
        <f t="shared" si="2"/>
        <v>83.896000000000015</v>
      </c>
      <c r="O38" s="18"/>
      <c r="R38" s="18"/>
      <c r="T38" s="18"/>
    </row>
    <row r="39" spans="2:20" ht="19.5" customHeight="1" x14ac:dyDescent="0.15">
      <c r="B39" s="68">
        <f t="shared" si="3"/>
        <v>36</v>
      </c>
      <c r="C39" s="34">
        <f t="shared" si="1"/>
        <v>0.87900000000000489</v>
      </c>
      <c r="D39" s="44">
        <f t="shared" si="0"/>
        <v>84.77500000000002</v>
      </c>
      <c r="E39" s="15" t="s">
        <v>223</v>
      </c>
      <c r="F39" s="16" t="s">
        <v>15</v>
      </c>
      <c r="G39" s="16" t="s">
        <v>27</v>
      </c>
      <c r="H39" s="79"/>
      <c r="I39" s="56"/>
      <c r="J39" s="18">
        <v>0.879</v>
      </c>
      <c r="K39" s="4">
        <f t="shared" si="2"/>
        <v>84.77500000000002</v>
      </c>
      <c r="O39" s="18"/>
      <c r="R39" s="18"/>
      <c r="T39" s="18"/>
    </row>
    <row r="40" spans="2:20" ht="19.5" customHeight="1" x14ac:dyDescent="0.15">
      <c r="B40" s="68">
        <f t="shared" si="3"/>
        <v>37</v>
      </c>
      <c r="C40" s="34">
        <f t="shared" si="1"/>
        <v>0.78000000000000114</v>
      </c>
      <c r="D40" s="44">
        <f t="shared" si="0"/>
        <v>85.555000000000021</v>
      </c>
      <c r="E40" s="15" t="s">
        <v>224</v>
      </c>
      <c r="F40" s="16"/>
      <c r="G40" s="16" t="s">
        <v>28</v>
      </c>
      <c r="H40" s="79"/>
      <c r="I40" s="56"/>
      <c r="J40" s="18">
        <v>0.78</v>
      </c>
      <c r="K40" s="4">
        <f t="shared" si="2"/>
        <v>85.555000000000021</v>
      </c>
      <c r="O40" s="18"/>
      <c r="R40" s="18"/>
      <c r="T40" s="18"/>
    </row>
    <row r="41" spans="2:20" ht="19.5" customHeight="1" x14ac:dyDescent="0.15">
      <c r="B41" s="68">
        <f t="shared" si="3"/>
        <v>38</v>
      </c>
      <c r="C41" s="34">
        <f t="shared" si="1"/>
        <v>1.2000000000000028</v>
      </c>
      <c r="D41" s="44">
        <f t="shared" si="0"/>
        <v>86.755000000000024</v>
      </c>
      <c r="E41" s="15" t="s">
        <v>288</v>
      </c>
      <c r="F41" s="16"/>
      <c r="G41" s="16" t="s">
        <v>14</v>
      </c>
      <c r="H41" s="79"/>
      <c r="I41" s="56"/>
      <c r="J41" s="18">
        <v>1.2</v>
      </c>
      <c r="K41" s="4">
        <f t="shared" si="2"/>
        <v>86.755000000000024</v>
      </c>
      <c r="O41" s="18"/>
      <c r="R41" s="18"/>
      <c r="T41" s="18"/>
    </row>
    <row r="42" spans="2:20" ht="19.5" customHeight="1" x14ac:dyDescent="0.15">
      <c r="B42" s="68">
        <f t="shared" si="3"/>
        <v>39</v>
      </c>
      <c r="C42" s="34">
        <f t="shared" ref="C42" si="8">D42-D41</f>
        <v>4</v>
      </c>
      <c r="D42" s="44">
        <f t="shared" ref="D42" si="9">K42</f>
        <v>90.755000000000024</v>
      </c>
      <c r="E42" s="15" t="s">
        <v>186</v>
      </c>
      <c r="F42" s="16" t="s">
        <v>15</v>
      </c>
      <c r="G42" s="16" t="s">
        <v>79</v>
      </c>
      <c r="H42" s="79"/>
      <c r="I42" s="56"/>
      <c r="J42" s="18">
        <v>4</v>
      </c>
      <c r="K42" s="4">
        <f t="shared" si="2"/>
        <v>90.755000000000024</v>
      </c>
      <c r="R42" s="18"/>
      <c r="T42" s="18"/>
    </row>
    <row r="43" spans="2:20" ht="19.5" customHeight="1" x14ac:dyDescent="0.15">
      <c r="B43" s="68">
        <f t="shared" si="3"/>
        <v>40</v>
      </c>
      <c r="C43" s="34">
        <f t="shared" si="1"/>
        <v>8.5</v>
      </c>
      <c r="D43" s="44">
        <f t="shared" si="0"/>
        <v>99.255000000000024</v>
      </c>
      <c r="E43" s="15" t="s">
        <v>225</v>
      </c>
      <c r="F43" s="16" t="s">
        <v>15</v>
      </c>
      <c r="G43" s="16" t="s">
        <v>29</v>
      </c>
      <c r="H43" s="79"/>
      <c r="I43" s="56"/>
      <c r="J43" s="18">
        <v>8.5</v>
      </c>
      <c r="K43" s="4">
        <f t="shared" si="2"/>
        <v>99.255000000000024</v>
      </c>
      <c r="Q43" s="18"/>
      <c r="R43" s="18"/>
      <c r="T43" s="18"/>
    </row>
    <row r="44" spans="2:20" ht="19.5" customHeight="1" x14ac:dyDescent="0.15">
      <c r="B44" s="68">
        <f t="shared" si="3"/>
        <v>41</v>
      </c>
      <c r="C44" s="34">
        <f t="shared" si="1"/>
        <v>2.5</v>
      </c>
      <c r="D44" s="44">
        <f t="shared" si="0"/>
        <v>101.75500000000002</v>
      </c>
      <c r="E44" s="15" t="s">
        <v>226</v>
      </c>
      <c r="F44" s="16" t="s">
        <v>15</v>
      </c>
      <c r="G44" s="16" t="s">
        <v>29</v>
      </c>
      <c r="H44" s="79"/>
      <c r="I44" s="56"/>
      <c r="J44" s="18">
        <v>2.5</v>
      </c>
      <c r="K44" s="4">
        <f t="shared" si="2"/>
        <v>101.75500000000002</v>
      </c>
      <c r="Q44" s="18"/>
      <c r="R44" s="18"/>
      <c r="T44" s="18"/>
    </row>
    <row r="45" spans="2:20" ht="19.5" customHeight="1" x14ac:dyDescent="0.15">
      <c r="B45" s="68">
        <f t="shared" si="3"/>
        <v>42</v>
      </c>
      <c r="C45" s="34">
        <f t="shared" si="1"/>
        <v>2.2999999999999972</v>
      </c>
      <c r="D45" s="44">
        <f t="shared" si="0"/>
        <v>104.05500000000002</v>
      </c>
      <c r="E45" s="15" t="s">
        <v>227</v>
      </c>
      <c r="F45" s="16" t="s">
        <v>15</v>
      </c>
      <c r="G45" s="16" t="s">
        <v>30</v>
      </c>
      <c r="H45" s="79"/>
      <c r="I45" s="56"/>
      <c r="J45" s="18">
        <v>2.2999999999999998</v>
      </c>
      <c r="K45" s="4">
        <f t="shared" si="2"/>
        <v>104.05500000000002</v>
      </c>
      <c r="O45" s="18"/>
      <c r="Q45" s="18"/>
      <c r="R45" s="18"/>
      <c r="T45" s="18"/>
    </row>
    <row r="46" spans="2:20" ht="19.5" customHeight="1" x14ac:dyDescent="0.15">
      <c r="B46" s="68">
        <f t="shared" si="3"/>
        <v>43</v>
      </c>
      <c r="C46" s="34">
        <f t="shared" si="1"/>
        <v>1.5</v>
      </c>
      <c r="D46" s="44">
        <f t="shared" si="0"/>
        <v>105.55500000000002</v>
      </c>
      <c r="E46" s="15" t="s">
        <v>228</v>
      </c>
      <c r="F46" s="16" t="s">
        <v>15</v>
      </c>
      <c r="G46" s="16" t="s">
        <v>31</v>
      </c>
      <c r="H46" s="79"/>
      <c r="I46" s="56"/>
      <c r="J46" s="18">
        <v>1.5</v>
      </c>
      <c r="K46" s="4">
        <f t="shared" si="2"/>
        <v>105.55500000000002</v>
      </c>
      <c r="O46" s="18"/>
      <c r="Q46" s="18"/>
      <c r="R46" s="18"/>
      <c r="T46" s="18"/>
    </row>
    <row r="47" spans="2:20" ht="19.5" customHeight="1" x14ac:dyDescent="0.15">
      <c r="B47" s="68">
        <f t="shared" si="3"/>
        <v>44</v>
      </c>
      <c r="C47" s="34">
        <f t="shared" si="1"/>
        <v>0.28000000000000114</v>
      </c>
      <c r="D47" s="44">
        <f t="shared" si="0"/>
        <v>105.83500000000002</v>
      </c>
      <c r="E47" s="15" t="s">
        <v>229</v>
      </c>
      <c r="F47" s="16" t="s">
        <v>15</v>
      </c>
      <c r="G47" s="16" t="s">
        <v>31</v>
      </c>
      <c r="H47" s="79"/>
      <c r="I47" s="56"/>
      <c r="J47" s="18">
        <v>0.28000000000000003</v>
      </c>
      <c r="K47" s="4">
        <f t="shared" si="2"/>
        <v>105.83500000000002</v>
      </c>
      <c r="O47" s="18"/>
      <c r="Q47" s="18"/>
      <c r="R47" s="18"/>
      <c r="T47" s="18"/>
    </row>
    <row r="48" spans="2:20" ht="19.5" customHeight="1" x14ac:dyDescent="0.15">
      <c r="B48" s="68">
        <f t="shared" si="3"/>
        <v>45</v>
      </c>
      <c r="C48" s="34">
        <f t="shared" si="1"/>
        <v>5.4000000000000057</v>
      </c>
      <c r="D48" s="44">
        <f t="shared" si="0"/>
        <v>111.23500000000003</v>
      </c>
      <c r="E48" s="15" t="s">
        <v>230</v>
      </c>
      <c r="F48" s="16" t="s">
        <v>15</v>
      </c>
      <c r="G48" s="16" t="s">
        <v>32</v>
      </c>
      <c r="H48" s="79"/>
      <c r="I48" s="56"/>
      <c r="J48" s="18">
        <v>5.4</v>
      </c>
      <c r="K48" s="4">
        <f t="shared" si="2"/>
        <v>111.23500000000003</v>
      </c>
      <c r="O48" s="18"/>
      <c r="Q48" s="18"/>
      <c r="R48" s="18"/>
      <c r="T48" s="18"/>
    </row>
    <row r="49" spans="2:20" ht="19.5" customHeight="1" x14ac:dyDescent="0.15">
      <c r="B49" s="68">
        <f t="shared" si="3"/>
        <v>46</v>
      </c>
      <c r="C49" s="34">
        <f t="shared" si="1"/>
        <v>4.2000000000000028</v>
      </c>
      <c r="D49" s="44">
        <f t="shared" si="0"/>
        <v>115.43500000000003</v>
      </c>
      <c r="E49" s="92" t="s">
        <v>297</v>
      </c>
      <c r="F49" s="16" t="s">
        <v>15</v>
      </c>
      <c r="G49" s="16" t="s">
        <v>33</v>
      </c>
      <c r="H49" s="79"/>
      <c r="I49" s="56"/>
      <c r="J49" s="18">
        <v>4.2</v>
      </c>
      <c r="K49" s="4">
        <f t="shared" si="2"/>
        <v>115.43500000000003</v>
      </c>
      <c r="O49" s="18"/>
      <c r="Q49" s="18"/>
      <c r="R49" s="18"/>
      <c r="T49" s="18"/>
    </row>
    <row r="50" spans="2:20" ht="19.5" customHeight="1" x14ac:dyDescent="0.15">
      <c r="B50" s="68">
        <f t="shared" si="3"/>
        <v>47</v>
      </c>
      <c r="C50" s="34">
        <f t="shared" si="1"/>
        <v>3.0999999999999943</v>
      </c>
      <c r="D50" s="44">
        <f t="shared" si="0"/>
        <v>118.53500000000003</v>
      </c>
      <c r="E50" s="15" t="s">
        <v>231</v>
      </c>
      <c r="F50" s="16" t="s">
        <v>15</v>
      </c>
      <c r="G50" s="16" t="s">
        <v>34</v>
      </c>
      <c r="H50" s="79"/>
      <c r="I50" s="56"/>
      <c r="J50" s="18">
        <v>3.1</v>
      </c>
      <c r="K50" s="4">
        <f>K49+J50</f>
        <v>118.53500000000003</v>
      </c>
      <c r="Q50" s="18"/>
      <c r="R50" s="18"/>
      <c r="T50" s="18"/>
    </row>
    <row r="51" spans="2:20" ht="32.25" customHeight="1" x14ac:dyDescent="0.15">
      <c r="B51" s="71">
        <f>B50+1</f>
        <v>48</v>
      </c>
      <c r="C51" s="33">
        <f t="shared" si="1"/>
        <v>0</v>
      </c>
      <c r="D51" s="43">
        <f t="shared" si="0"/>
        <v>118.53500000000003</v>
      </c>
      <c r="E51" s="3" t="s">
        <v>306</v>
      </c>
      <c r="F51" s="21"/>
      <c r="G51" s="21" t="s">
        <v>203</v>
      </c>
      <c r="H51" s="78" t="s">
        <v>190</v>
      </c>
      <c r="I51" s="56"/>
      <c r="J51" s="18">
        <v>0</v>
      </c>
      <c r="K51" s="4">
        <f>K50+J51</f>
        <v>118.53500000000003</v>
      </c>
      <c r="M51" s="4" t="str">
        <f>L176</f>
        <v xml:space="preserve">       2     119km         10/28 09:30               10/28 13:56        </v>
      </c>
      <c r="O51" s="18"/>
      <c r="R51" s="18"/>
      <c r="T51" s="18"/>
    </row>
    <row r="52" spans="2:20" ht="19.5" customHeight="1" x14ac:dyDescent="0.15">
      <c r="B52" s="68">
        <f t="shared" si="3"/>
        <v>49</v>
      </c>
      <c r="C52" s="34">
        <f t="shared" si="1"/>
        <v>6.0999999999999943</v>
      </c>
      <c r="D52" s="44">
        <f t="shared" si="0"/>
        <v>124.63500000000002</v>
      </c>
      <c r="E52" s="15" t="s">
        <v>232</v>
      </c>
      <c r="F52" s="16" t="s">
        <v>15</v>
      </c>
      <c r="G52" s="16" t="s">
        <v>35</v>
      </c>
      <c r="H52" s="79"/>
      <c r="I52" s="18"/>
      <c r="J52" s="18">
        <v>6.1</v>
      </c>
      <c r="K52" s="4">
        <f>K51+J52</f>
        <v>124.63500000000002</v>
      </c>
      <c r="M52" s="88"/>
      <c r="R52" s="18"/>
      <c r="T52" s="18"/>
    </row>
    <row r="53" spans="2:20" ht="19.5" customHeight="1" x14ac:dyDescent="0.15">
      <c r="B53" s="68">
        <f t="shared" si="3"/>
        <v>50</v>
      </c>
      <c r="C53" s="34">
        <f t="shared" si="1"/>
        <v>2.5</v>
      </c>
      <c r="D53" s="44">
        <f t="shared" si="0"/>
        <v>127.13500000000002</v>
      </c>
      <c r="E53" s="15" t="s">
        <v>233</v>
      </c>
      <c r="F53" s="16"/>
      <c r="G53" s="16" t="s">
        <v>27</v>
      </c>
      <c r="H53" s="79"/>
      <c r="I53" s="56"/>
      <c r="J53" s="18">
        <v>2.5</v>
      </c>
      <c r="K53" s="4">
        <f t="shared" si="2"/>
        <v>127.13500000000002</v>
      </c>
      <c r="R53" s="18"/>
      <c r="T53" s="18"/>
    </row>
    <row r="54" spans="2:20" ht="19.5" customHeight="1" x14ac:dyDescent="0.15">
      <c r="B54" s="68">
        <f t="shared" si="3"/>
        <v>51</v>
      </c>
      <c r="C54" s="34">
        <f t="shared" si="1"/>
        <v>1.4000000000000057</v>
      </c>
      <c r="D54" s="44">
        <f t="shared" si="0"/>
        <v>128.53500000000003</v>
      </c>
      <c r="E54" s="15" t="s">
        <v>99</v>
      </c>
      <c r="F54" s="16" t="s">
        <v>117</v>
      </c>
      <c r="G54" s="16" t="s">
        <v>27</v>
      </c>
      <c r="H54" s="79"/>
      <c r="I54" s="56"/>
      <c r="J54" s="18">
        <v>1.4</v>
      </c>
      <c r="K54" s="4">
        <f t="shared" si="2"/>
        <v>128.53500000000003</v>
      </c>
      <c r="R54" s="18"/>
      <c r="T54" s="18"/>
    </row>
    <row r="55" spans="2:20" ht="19.5" customHeight="1" x14ac:dyDescent="0.15">
      <c r="B55" s="68">
        <f t="shared" si="3"/>
        <v>52</v>
      </c>
      <c r="C55" s="34">
        <f t="shared" si="1"/>
        <v>0.40000000000000568</v>
      </c>
      <c r="D55" s="44">
        <f t="shared" si="0"/>
        <v>128.93500000000003</v>
      </c>
      <c r="E55" s="15" t="s">
        <v>100</v>
      </c>
      <c r="F55" s="16" t="s">
        <v>15</v>
      </c>
      <c r="G55" s="16" t="s">
        <v>27</v>
      </c>
      <c r="H55" s="79"/>
      <c r="I55" s="56"/>
      <c r="J55" s="18">
        <v>0.4</v>
      </c>
      <c r="K55" s="4">
        <f t="shared" si="2"/>
        <v>128.93500000000003</v>
      </c>
      <c r="R55" s="18"/>
      <c r="T55" s="18"/>
    </row>
    <row r="56" spans="2:20" ht="19.5" customHeight="1" x14ac:dyDescent="0.15">
      <c r="B56" s="68">
        <f t="shared" si="3"/>
        <v>53</v>
      </c>
      <c r="C56" s="34">
        <f t="shared" si="1"/>
        <v>7.8000000000000114</v>
      </c>
      <c r="D56" s="44">
        <f t="shared" si="0"/>
        <v>136.73500000000004</v>
      </c>
      <c r="E56" s="15" t="s">
        <v>86</v>
      </c>
      <c r="F56" s="16"/>
      <c r="G56" s="16" t="s">
        <v>36</v>
      </c>
      <c r="H56" s="79"/>
      <c r="I56" s="56"/>
      <c r="J56" s="18">
        <v>7.8</v>
      </c>
      <c r="K56" s="4">
        <f t="shared" si="2"/>
        <v>136.73500000000004</v>
      </c>
      <c r="Q56" s="18"/>
      <c r="R56" s="18"/>
      <c r="T56" s="18"/>
    </row>
    <row r="57" spans="2:20" ht="19.5" customHeight="1" x14ac:dyDescent="0.15">
      <c r="B57" s="68">
        <f t="shared" si="3"/>
        <v>54</v>
      </c>
      <c r="C57" s="34">
        <f t="shared" si="1"/>
        <v>0.24100000000001387</v>
      </c>
      <c r="D57" s="44">
        <f t="shared" si="0"/>
        <v>136.97600000000006</v>
      </c>
      <c r="E57" s="15" t="s">
        <v>102</v>
      </c>
      <c r="F57" s="16" t="s">
        <v>15</v>
      </c>
      <c r="G57" s="16" t="s">
        <v>32</v>
      </c>
      <c r="H57" s="79"/>
      <c r="I57" s="56"/>
      <c r="J57" s="18">
        <v>0.24100000000000002</v>
      </c>
      <c r="K57" s="4">
        <f t="shared" si="2"/>
        <v>136.97600000000006</v>
      </c>
      <c r="Q57" s="18"/>
      <c r="R57" s="18"/>
      <c r="T57" s="18"/>
    </row>
    <row r="58" spans="2:20" ht="19.5" customHeight="1" x14ac:dyDescent="0.15">
      <c r="B58" s="68">
        <f t="shared" si="3"/>
        <v>55</v>
      </c>
      <c r="C58" s="34">
        <f t="shared" si="1"/>
        <v>8.8000000000000114</v>
      </c>
      <c r="D58" s="44">
        <f t="shared" si="0"/>
        <v>145.77600000000007</v>
      </c>
      <c r="E58" s="15" t="s">
        <v>234</v>
      </c>
      <c r="F58" s="16" t="s">
        <v>15</v>
      </c>
      <c r="G58" s="16" t="s">
        <v>37</v>
      </c>
      <c r="H58" s="79"/>
      <c r="I58" s="56"/>
      <c r="J58" s="18">
        <v>8.8000000000000007</v>
      </c>
      <c r="K58" s="4">
        <f t="shared" si="2"/>
        <v>145.77600000000007</v>
      </c>
      <c r="Q58" s="18"/>
      <c r="R58" s="18"/>
      <c r="T58" s="18"/>
    </row>
    <row r="59" spans="2:20" ht="19.5" customHeight="1" x14ac:dyDescent="0.15">
      <c r="B59" s="68">
        <f t="shared" si="3"/>
        <v>56</v>
      </c>
      <c r="C59" s="34">
        <f t="shared" si="1"/>
        <v>2.1999999999999886</v>
      </c>
      <c r="D59" s="44">
        <f t="shared" si="0"/>
        <v>147.97600000000006</v>
      </c>
      <c r="E59" s="15" t="s">
        <v>235</v>
      </c>
      <c r="F59" s="16" t="s">
        <v>15</v>
      </c>
      <c r="G59" s="16" t="s">
        <v>38</v>
      </c>
      <c r="H59" s="79"/>
      <c r="I59" s="56"/>
      <c r="J59" s="18">
        <v>2.2000000000000002</v>
      </c>
      <c r="K59" s="4">
        <f t="shared" si="2"/>
        <v>147.97600000000006</v>
      </c>
      <c r="R59" s="18"/>
      <c r="T59" s="18"/>
    </row>
    <row r="60" spans="2:20" ht="19.5" customHeight="1" x14ac:dyDescent="0.15">
      <c r="B60" s="68">
        <f t="shared" si="3"/>
        <v>57</v>
      </c>
      <c r="C60" s="34">
        <f t="shared" si="1"/>
        <v>0.68600000000000705</v>
      </c>
      <c r="D60" s="44">
        <f t="shared" si="0"/>
        <v>148.66200000000006</v>
      </c>
      <c r="E60" s="15" t="s">
        <v>87</v>
      </c>
      <c r="F60" s="16" t="s">
        <v>15</v>
      </c>
      <c r="G60" s="16" t="s">
        <v>39</v>
      </c>
      <c r="H60" s="79"/>
      <c r="I60" s="56"/>
      <c r="J60" s="18">
        <v>0.68600000000000017</v>
      </c>
      <c r="K60" s="4">
        <f t="shared" si="2"/>
        <v>148.66200000000006</v>
      </c>
      <c r="R60" s="18"/>
      <c r="T60" s="18"/>
    </row>
    <row r="61" spans="2:20" ht="19.5" customHeight="1" x14ac:dyDescent="0.15">
      <c r="B61" s="68">
        <f t="shared" si="3"/>
        <v>58</v>
      </c>
      <c r="C61" s="34">
        <f t="shared" si="1"/>
        <v>2.0879999999999939</v>
      </c>
      <c r="D61" s="44">
        <f t="shared" si="0"/>
        <v>150.75000000000006</v>
      </c>
      <c r="E61" s="15" t="s">
        <v>99</v>
      </c>
      <c r="F61" s="16" t="s">
        <v>15</v>
      </c>
      <c r="G61" s="16" t="s">
        <v>40</v>
      </c>
      <c r="H61" s="79"/>
      <c r="I61" s="56"/>
      <c r="J61" s="18">
        <v>2.0880000000000001</v>
      </c>
      <c r="K61" s="4">
        <f t="shared" si="2"/>
        <v>150.75000000000006</v>
      </c>
      <c r="R61" s="18"/>
      <c r="T61" s="18"/>
    </row>
    <row r="62" spans="2:20" ht="19.5" customHeight="1" x14ac:dyDescent="0.15">
      <c r="B62" s="68">
        <f t="shared" si="3"/>
        <v>59</v>
      </c>
      <c r="C62" s="34">
        <f t="shared" si="1"/>
        <v>1.1599999999999966</v>
      </c>
      <c r="D62" s="44">
        <f t="shared" si="0"/>
        <v>151.91000000000005</v>
      </c>
      <c r="E62" s="15" t="s">
        <v>236</v>
      </c>
      <c r="F62" s="16" t="s">
        <v>15</v>
      </c>
      <c r="G62" s="16" t="s">
        <v>180</v>
      </c>
      <c r="H62" s="79"/>
      <c r="I62" s="56"/>
      <c r="J62" s="18">
        <v>1.1599999999999999</v>
      </c>
      <c r="K62" s="4">
        <f t="shared" si="2"/>
        <v>151.91000000000005</v>
      </c>
      <c r="R62" s="18"/>
      <c r="T62" s="18"/>
    </row>
    <row r="63" spans="2:20" ht="19.5" customHeight="1" x14ac:dyDescent="0.15">
      <c r="B63" s="68">
        <f t="shared" si="3"/>
        <v>60</v>
      </c>
      <c r="C63" s="34">
        <f t="shared" si="1"/>
        <v>3.0999999999999943</v>
      </c>
      <c r="D63" s="44">
        <f t="shared" si="0"/>
        <v>155.01000000000005</v>
      </c>
      <c r="E63" s="15" t="s">
        <v>101</v>
      </c>
      <c r="F63" s="16"/>
      <c r="G63" s="16" t="s">
        <v>41</v>
      </c>
      <c r="H63" s="79"/>
      <c r="I63" s="56"/>
      <c r="J63" s="18">
        <v>3.1</v>
      </c>
      <c r="K63" s="4">
        <f t="shared" si="2"/>
        <v>155.01000000000005</v>
      </c>
      <c r="R63" s="18"/>
      <c r="T63" s="18"/>
    </row>
    <row r="64" spans="2:20" ht="19.5" customHeight="1" x14ac:dyDescent="0.15">
      <c r="B64" s="68">
        <f t="shared" si="3"/>
        <v>61</v>
      </c>
      <c r="C64" s="34">
        <f t="shared" si="1"/>
        <v>0.96999999999999886</v>
      </c>
      <c r="D64" s="44">
        <f t="shared" si="0"/>
        <v>155.98000000000005</v>
      </c>
      <c r="E64" s="92" t="s">
        <v>299</v>
      </c>
      <c r="F64" s="16" t="s">
        <v>15</v>
      </c>
      <c r="G64" s="16" t="s">
        <v>42</v>
      </c>
      <c r="H64" s="79"/>
      <c r="I64" s="56"/>
      <c r="J64" s="18">
        <v>0.97</v>
      </c>
      <c r="K64" s="4">
        <f t="shared" si="2"/>
        <v>155.98000000000005</v>
      </c>
      <c r="R64" s="18"/>
      <c r="T64" s="18"/>
    </row>
    <row r="65" spans="2:27" ht="19.5" customHeight="1" x14ac:dyDescent="0.15">
      <c r="B65" s="68">
        <f t="shared" si="3"/>
        <v>62</v>
      </c>
      <c r="C65" s="34">
        <f t="shared" si="1"/>
        <v>0.40000000000000568</v>
      </c>
      <c r="D65" s="44">
        <f t="shared" si="0"/>
        <v>156.38000000000005</v>
      </c>
      <c r="E65" s="15" t="s">
        <v>237</v>
      </c>
      <c r="F65" s="16"/>
      <c r="G65" s="16" t="s">
        <v>41</v>
      </c>
      <c r="H65" s="79"/>
      <c r="I65" s="56"/>
      <c r="J65" s="18">
        <v>0.4</v>
      </c>
      <c r="K65" s="4">
        <f t="shared" si="2"/>
        <v>156.38000000000005</v>
      </c>
      <c r="R65" s="18"/>
      <c r="T65" s="18"/>
    </row>
    <row r="66" spans="2:27" ht="19.5" customHeight="1" x14ac:dyDescent="0.15">
      <c r="B66" s="68">
        <f t="shared" ref="B66:B130" si="10">B65+1</f>
        <v>63</v>
      </c>
      <c r="C66" s="34">
        <f t="shared" si="1"/>
        <v>0.19999999999998863</v>
      </c>
      <c r="D66" s="44">
        <f t="shared" ref="D66:D130" si="11">K66</f>
        <v>156.58000000000004</v>
      </c>
      <c r="E66" s="15" t="s">
        <v>238</v>
      </c>
      <c r="F66" s="16" t="s">
        <v>15</v>
      </c>
      <c r="G66" s="16" t="s">
        <v>41</v>
      </c>
      <c r="H66" s="79"/>
      <c r="I66" s="56"/>
      <c r="J66" s="18">
        <v>0.2</v>
      </c>
      <c r="K66" s="4">
        <f t="shared" ref="K66:K130" si="12">K65+J66</f>
        <v>156.58000000000004</v>
      </c>
      <c r="R66" s="18"/>
      <c r="T66" s="18"/>
    </row>
    <row r="67" spans="2:27" ht="19.5" customHeight="1" x14ac:dyDescent="0.15">
      <c r="B67" s="68">
        <f t="shared" si="10"/>
        <v>64</v>
      </c>
      <c r="C67" s="34">
        <f t="shared" ref="C67:C131" si="13">D67-D66</f>
        <v>1.8000000000000114</v>
      </c>
      <c r="D67" s="44">
        <f t="shared" si="11"/>
        <v>158.38000000000005</v>
      </c>
      <c r="E67" s="15" t="s">
        <v>239</v>
      </c>
      <c r="F67" s="16" t="s">
        <v>15</v>
      </c>
      <c r="G67" s="16" t="s">
        <v>41</v>
      </c>
      <c r="H67" s="79"/>
      <c r="I67" s="56"/>
      <c r="J67" s="18">
        <v>1.8</v>
      </c>
      <c r="K67" s="4">
        <f t="shared" si="12"/>
        <v>158.38000000000005</v>
      </c>
      <c r="R67" s="18"/>
      <c r="T67" s="18"/>
    </row>
    <row r="68" spans="2:27" ht="19.5" customHeight="1" x14ac:dyDescent="0.15">
      <c r="B68" s="68">
        <f t="shared" si="10"/>
        <v>65</v>
      </c>
      <c r="C68" s="34">
        <f t="shared" si="13"/>
        <v>0.25999999999999091</v>
      </c>
      <c r="D68" s="44">
        <f t="shared" si="11"/>
        <v>158.64000000000004</v>
      </c>
      <c r="E68" s="15" t="s">
        <v>240</v>
      </c>
      <c r="F68" s="16" t="s">
        <v>15</v>
      </c>
      <c r="G68" s="16" t="s">
        <v>43</v>
      </c>
      <c r="H68" s="79"/>
      <c r="I68" s="56"/>
      <c r="J68" s="18">
        <v>0.26</v>
      </c>
      <c r="K68" s="4">
        <f t="shared" si="12"/>
        <v>158.64000000000004</v>
      </c>
      <c r="R68" s="18"/>
      <c r="T68" s="18"/>
    </row>
    <row r="69" spans="2:27" ht="19.5" customHeight="1" x14ac:dyDescent="0.15">
      <c r="B69" s="68">
        <f t="shared" si="10"/>
        <v>66</v>
      </c>
      <c r="C69" s="34">
        <f t="shared" si="13"/>
        <v>7.5</v>
      </c>
      <c r="D69" s="44">
        <f t="shared" si="11"/>
        <v>166.14000000000004</v>
      </c>
      <c r="E69" s="15" t="s">
        <v>241</v>
      </c>
      <c r="F69" s="16"/>
      <c r="G69" s="16" t="s">
        <v>44</v>
      </c>
      <c r="H69" s="79"/>
      <c r="I69" s="56"/>
      <c r="J69" s="18">
        <v>7.5</v>
      </c>
      <c r="K69" s="4">
        <f t="shared" si="12"/>
        <v>166.14000000000004</v>
      </c>
      <c r="R69" s="18"/>
      <c r="T69" s="18"/>
    </row>
    <row r="70" spans="2:27" ht="19.5" customHeight="1" x14ac:dyDescent="0.15">
      <c r="B70" s="68">
        <f t="shared" si="10"/>
        <v>67</v>
      </c>
      <c r="C70" s="34">
        <f t="shared" si="13"/>
        <v>14.5</v>
      </c>
      <c r="D70" s="44">
        <f t="shared" si="11"/>
        <v>180.64000000000004</v>
      </c>
      <c r="E70" s="15" t="s">
        <v>287</v>
      </c>
      <c r="F70" s="16"/>
      <c r="G70" s="16" t="s">
        <v>44</v>
      </c>
      <c r="H70" s="79"/>
      <c r="I70" s="56"/>
      <c r="J70" s="18">
        <v>14.5</v>
      </c>
      <c r="K70" s="4">
        <f t="shared" si="12"/>
        <v>180.64000000000004</v>
      </c>
      <c r="R70" s="18"/>
      <c r="T70" s="18"/>
    </row>
    <row r="71" spans="2:27" ht="33.75" customHeight="1" x14ac:dyDescent="0.15">
      <c r="B71" s="71">
        <f t="shared" si="10"/>
        <v>68</v>
      </c>
      <c r="C71" s="33">
        <f t="shared" si="13"/>
        <v>1.6999999999999886</v>
      </c>
      <c r="D71" s="43">
        <f t="shared" si="11"/>
        <v>182.34000000000003</v>
      </c>
      <c r="E71" s="3" t="s">
        <v>242</v>
      </c>
      <c r="F71" s="21"/>
      <c r="G71" s="21" t="s">
        <v>45</v>
      </c>
      <c r="H71" s="78" t="s">
        <v>189</v>
      </c>
      <c r="I71" s="56"/>
      <c r="J71" s="18">
        <v>1.7</v>
      </c>
      <c r="K71" s="4">
        <f t="shared" si="12"/>
        <v>182.34000000000003</v>
      </c>
      <c r="M71" s="4" t="str">
        <f>L178</f>
        <v xml:space="preserve">       3     182km         10/28 11:21               10/28 18:08        </v>
      </c>
      <c r="R71" s="18"/>
      <c r="T71" s="18"/>
    </row>
    <row r="72" spans="2:27" ht="19.5" customHeight="1" x14ac:dyDescent="0.15">
      <c r="B72" s="68">
        <f t="shared" si="10"/>
        <v>69</v>
      </c>
      <c r="C72" s="34">
        <f t="shared" si="13"/>
        <v>9.0999999999999943</v>
      </c>
      <c r="D72" s="44">
        <f t="shared" si="11"/>
        <v>191.44000000000003</v>
      </c>
      <c r="E72" s="15" t="s">
        <v>243</v>
      </c>
      <c r="F72" s="16" t="s">
        <v>15</v>
      </c>
      <c r="G72" s="16" t="s">
        <v>46</v>
      </c>
      <c r="H72" s="79"/>
      <c r="I72" s="18"/>
      <c r="J72" s="18">
        <v>9.1</v>
      </c>
      <c r="K72" s="4">
        <f t="shared" si="12"/>
        <v>191.44000000000003</v>
      </c>
      <c r="M72" s="88"/>
      <c r="R72" s="18"/>
      <c r="T72" s="18"/>
    </row>
    <row r="73" spans="2:27" ht="19.5" customHeight="1" x14ac:dyDescent="0.15">
      <c r="B73" s="68">
        <f t="shared" si="10"/>
        <v>70</v>
      </c>
      <c r="C73" s="34">
        <f t="shared" si="13"/>
        <v>3.5</v>
      </c>
      <c r="D73" s="44">
        <f t="shared" si="11"/>
        <v>194.94000000000003</v>
      </c>
      <c r="E73" s="15" t="s">
        <v>200</v>
      </c>
      <c r="F73" s="16"/>
      <c r="G73" s="16" t="s">
        <v>159</v>
      </c>
      <c r="H73" s="79"/>
      <c r="I73" s="56"/>
      <c r="J73" s="18">
        <v>3.5</v>
      </c>
      <c r="K73" s="4">
        <f t="shared" si="12"/>
        <v>194.94000000000003</v>
      </c>
      <c r="R73" s="18"/>
      <c r="T73" s="18"/>
    </row>
    <row r="74" spans="2:27" ht="19.5" customHeight="1" x14ac:dyDescent="0.15">
      <c r="B74" s="68">
        <f t="shared" si="10"/>
        <v>71</v>
      </c>
      <c r="C74" s="34">
        <f t="shared" si="13"/>
        <v>5.4000000000000057</v>
      </c>
      <c r="D74" s="44">
        <f t="shared" si="11"/>
        <v>200.34000000000003</v>
      </c>
      <c r="E74" s="15" t="s">
        <v>244</v>
      </c>
      <c r="F74" s="16"/>
      <c r="G74" s="16" t="s">
        <v>47</v>
      </c>
      <c r="H74" s="79"/>
      <c r="I74" s="56"/>
      <c r="J74" s="18">
        <v>5.4</v>
      </c>
      <c r="K74" s="4">
        <f t="shared" si="12"/>
        <v>200.34000000000003</v>
      </c>
      <c r="R74" s="18"/>
      <c r="T74" s="18"/>
    </row>
    <row r="75" spans="2:27" ht="19.5" customHeight="1" x14ac:dyDescent="0.15">
      <c r="B75" s="68">
        <f t="shared" si="10"/>
        <v>72</v>
      </c>
      <c r="C75" s="34">
        <f t="shared" si="13"/>
        <v>2.4000000000000057</v>
      </c>
      <c r="D75" s="44">
        <f t="shared" si="11"/>
        <v>202.74000000000004</v>
      </c>
      <c r="E75" s="15" t="s">
        <v>245</v>
      </c>
      <c r="F75" s="16" t="s">
        <v>15</v>
      </c>
      <c r="G75" s="16" t="s">
        <v>48</v>
      </c>
      <c r="H75" s="79"/>
      <c r="I75" s="56"/>
      <c r="J75" s="18">
        <v>2.4</v>
      </c>
      <c r="K75" s="4">
        <f t="shared" si="12"/>
        <v>202.74000000000004</v>
      </c>
      <c r="R75" s="18"/>
      <c r="T75" s="18"/>
    </row>
    <row r="76" spans="2:27" ht="19.5" customHeight="1" x14ac:dyDescent="0.15">
      <c r="B76" s="68">
        <f t="shared" si="10"/>
        <v>73</v>
      </c>
      <c r="C76" s="34">
        <f t="shared" si="13"/>
        <v>1</v>
      </c>
      <c r="D76" s="44">
        <f t="shared" si="11"/>
        <v>203.74000000000004</v>
      </c>
      <c r="E76" s="15" t="s">
        <v>246</v>
      </c>
      <c r="F76" s="16" t="s">
        <v>15</v>
      </c>
      <c r="G76" s="16" t="s">
        <v>49</v>
      </c>
      <c r="H76" s="79"/>
      <c r="I76" s="56"/>
      <c r="J76" s="18">
        <v>1</v>
      </c>
      <c r="K76" s="4">
        <f t="shared" si="12"/>
        <v>203.74000000000004</v>
      </c>
      <c r="R76" s="18"/>
      <c r="T76" s="18"/>
    </row>
    <row r="77" spans="2:27" ht="19.5" customHeight="1" x14ac:dyDescent="0.15">
      <c r="B77" s="68">
        <f t="shared" si="10"/>
        <v>74</v>
      </c>
      <c r="C77" s="34">
        <f t="shared" si="13"/>
        <v>9.9999999999994316E-2</v>
      </c>
      <c r="D77" s="44">
        <f t="shared" si="11"/>
        <v>203.84000000000003</v>
      </c>
      <c r="E77" s="87" t="s">
        <v>247</v>
      </c>
      <c r="F77" s="16"/>
      <c r="G77" s="16" t="s">
        <v>49</v>
      </c>
      <c r="H77" s="79"/>
      <c r="I77" s="56"/>
      <c r="J77" s="18">
        <v>0.1</v>
      </c>
      <c r="K77" s="4">
        <f t="shared" si="12"/>
        <v>203.84000000000003</v>
      </c>
      <c r="R77" s="18"/>
      <c r="T77" s="18"/>
    </row>
    <row r="78" spans="2:27" ht="19.5" customHeight="1" x14ac:dyDescent="0.15">
      <c r="B78" s="68">
        <f t="shared" si="10"/>
        <v>75</v>
      </c>
      <c r="C78" s="34">
        <f t="shared" si="13"/>
        <v>1.6999999999999886</v>
      </c>
      <c r="D78" s="44">
        <f t="shared" si="11"/>
        <v>205.54000000000002</v>
      </c>
      <c r="E78" s="15" t="s">
        <v>201</v>
      </c>
      <c r="F78" s="16"/>
      <c r="G78" s="16" t="s">
        <v>49</v>
      </c>
      <c r="H78" s="79"/>
      <c r="I78" s="56"/>
      <c r="J78" s="18">
        <v>1.7000000000000002</v>
      </c>
      <c r="K78" s="4">
        <f t="shared" si="12"/>
        <v>205.54000000000002</v>
      </c>
      <c r="R78" s="18"/>
      <c r="T78" s="18"/>
    </row>
    <row r="79" spans="2:27" ht="19.5" customHeight="1" x14ac:dyDescent="0.15">
      <c r="B79" s="68">
        <f t="shared" si="10"/>
        <v>76</v>
      </c>
      <c r="C79" s="34">
        <f t="shared" si="13"/>
        <v>5.5999999999999943</v>
      </c>
      <c r="D79" s="44">
        <f t="shared" si="11"/>
        <v>211.14000000000001</v>
      </c>
      <c r="E79" s="15" t="s">
        <v>248</v>
      </c>
      <c r="F79" s="16" t="s">
        <v>15</v>
      </c>
      <c r="G79" s="16" t="s">
        <v>50</v>
      </c>
      <c r="H79" s="79"/>
      <c r="I79" s="56"/>
      <c r="J79" s="18">
        <v>5.6</v>
      </c>
      <c r="K79" s="4">
        <f t="shared" si="12"/>
        <v>211.14000000000001</v>
      </c>
      <c r="R79" s="18"/>
      <c r="T79" s="18"/>
    </row>
    <row r="80" spans="2:27" ht="19.5" customHeight="1" x14ac:dyDescent="0.2">
      <c r="B80" s="68">
        <f t="shared" si="10"/>
        <v>77</v>
      </c>
      <c r="C80" s="34">
        <f t="shared" si="13"/>
        <v>4.6330000000000098</v>
      </c>
      <c r="D80" s="44">
        <f t="shared" si="11"/>
        <v>215.77300000000002</v>
      </c>
      <c r="E80" s="15" t="s">
        <v>249</v>
      </c>
      <c r="F80" s="16"/>
      <c r="G80" s="16" t="s">
        <v>51</v>
      </c>
      <c r="H80" s="79"/>
      <c r="I80" s="56"/>
      <c r="J80" s="18">
        <v>4.633</v>
      </c>
      <c r="K80" s="4">
        <f t="shared" si="12"/>
        <v>215.77300000000002</v>
      </c>
      <c r="R80" s="18"/>
      <c r="T80" s="18"/>
      <c r="W80" s="47" t="s">
        <v>181</v>
      </c>
      <c r="X80" s="49" t="s">
        <v>160</v>
      </c>
      <c r="Y80" s="47" t="s">
        <v>161</v>
      </c>
      <c r="Z80" s="58"/>
      <c r="AA80" s="58">
        <v>4.633</v>
      </c>
    </row>
    <row r="81" spans="2:28" ht="19.5" customHeight="1" x14ac:dyDescent="0.15">
      <c r="B81" s="68">
        <f t="shared" si="10"/>
        <v>78</v>
      </c>
      <c r="C81" s="34">
        <f t="shared" ref="C81:C82" si="14">D81-D80</f>
        <v>1.5</v>
      </c>
      <c r="D81" s="44">
        <f t="shared" ref="D81:D82" si="15">K81</f>
        <v>217.27300000000002</v>
      </c>
      <c r="E81" s="15" t="s">
        <v>250</v>
      </c>
      <c r="F81" s="16" t="s">
        <v>15</v>
      </c>
      <c r="G81" s="16" t="s">
        <v>155</v>
      </c>
      <c r="H81" s="79"/>
      <c r="I81" s="56"/>
      <c r="J81" s="18">
        <v>1.5</v>
      </c>
      <c r="K81" s="4">
        <f t="shared" ref="K81" si="16">K80+J81</f>
        <v>217.27300000000002</v>
      </c>
      <c r="R81" s="18"/>
      <c r="T81" s="18"/>
    </row>
    <row r="82" spans="2:28" ht="19.5" customHeight="1" x14ac:dyDescent="0.2">
      <c r="B82" s="68">
        <f t="shared" si="10"/>
        <v>79</v>
      </c>
      <c r="C82" s="34">
        <f t="shared" si="14"/>
        <v>0.59999999999999432</v>
      </c>
      <c r="D82" s="44">
        <f t="shared" si="15"/>
        <v>217.87300000000002</v>
      </c>
      <c r="E82" s="15" t="s">
        <v>118</v>
      </c>
      <c r="F82" s="16" t="s">
        <v>15</v>
      </c>
      <c r="G82" s="16" t="s">
        <v>80</v>
      </c>
      <c r="H82" s="79"/>
      <c r="I82" s="56"/>
      <c r="J82" s="18">
        <v>0.6</v>
      </c>
      <c r="K82" s="4">
        <f t="shared" ref="K82" si="17">K81+J82</f>
        <v>217.87300000000002</v>
      </c>
      <c r="R82" s="18"/>
      <c r="T82" s="18"/>
      <c r="W82" s="47" t="s">
        <v>162</v>
      </c>
      <c r="X82" s="49" t="s">
        <v>14</v>
      </c>
      <c r="Y82" s="47" t="s">
        <v>163</v>
      </c>
      <c r="Z82" s="58"/>
      <c r="AA82" s="59">
        <v>2.2999999999999998</v>
      </c>
    </row>
    <row r="83" spans="2:28" ht="19.5" customHeight="1" x14ac:dyDescent="0.2">
      <c r="B83" s="68">
        <f t="shared" si="10"/>
        <v>80</v>
      </c>
      <c r="C83" s="34">
        <f t="shared" si="13"/>
        <v>0.19999999999998863</v>
      </c>
      <c r="D83" s="44">
        <f t="shared" si="11"/>
        <v>218.07300000000001</v>
      </c>
      <c r="E83" s="15" t="s">
        <v>87</v>
      </c>
      <c r="F83" s="16"/>
      <c r="G83" s="16" t="s">
        <v>13</v>
      </c>
      <c r="H83" s="79"/>
      <c r="I83" s="56"/>
      <c r="J83" s="18">
        <v>0.2</v>
      </c>
      <c r="K83" s="4">
        <f t="shared" si="12"/>
        <v>218.07300000000001</v>
      </c>
      <c r="R83" s="18"/>
      <c r="T83" s="18"/>
      <c r="W83" s="47"/>
      <c r="X83" s="49" t="s">
        <v>14</v>
      </c>
      <c r="Y83" s="47"/>
      <c r="Z83" s="58"/>
      <c r="AA83" s="60">
        <v>1.8</v>
      </c>
      <c r="AB83" s="58">
        <v>220.07000000000008</v>
      </c>
    </row>
    <row r="84" spans="2:28" ht="19.5" customHeight="1" x14ac:dyDescent="0.2">
      <c r="B84" s="68">
        <f t="shared" si="10"/>
        <v>81</v>
      </c>
      <c r="C84" s="34">
        <f t="shared" si="13"/>
        <v>0.69999999999998863</v>
      </c>
      <c r="D84" s="44">
        <f t="shared" si="11"/>
        <v>218.773</v>
      </c>
      <c r="E84" s="15" t="s">
        <v>87</v>
      </c>
      <c r="F84" s="16"/>
      <c r="G84" s="16" t="s">
        <v>13</v>
      </c>
      <c r="H84" s="79"/>
      <c r="I84" s="56"/>
      <c r="J84" s="18">
        <v>0.7</v>
      </c>
      <c r="K84" s="4">
        <f t="shared" si="12"/>
        <v>218.773</v>
      </c>
      <c r="R84" s="18"/>
      <c r="T84" s="18"/>
      <c r="W84" s="47" t="s">
        <v>164</v>
      </c>
      <c r="X84" s="49" t="s">
        <v>14</v>
      </c>
      <c r="Y84" s="47"/>
      <c r="Z84" s="58"/>
      <c r="AA84" s="60">
        <v>1.4000000000000001</v>
      </c>
      <c r="AB84" s="58">
        <v>221.47000000000008</v>
      </c>
    </row>
    <row r="85" spans="2:28" ht="19.5" customHeight="1" x14ac:dyDescent="0.2">
      <c r="B85" s="68">
        <f t="shared" si="10"/>
        <v>82</v>
      </c>
      <c r="C85" s="34">
        <f t="shared" si="13"/>
        <v>2.5</v>
      </c>
      <c r="D85" s="44">
        <f t="shared" si="11"/>
        <v>221.273</v>
      </c>
      <c r="E85" s="15" t="s">
        <v>119</v>
      </c>
      <c r="F85" s="16"/>
      <c r="G85" s="16" t="s">
        <v>13</v>
      </c>
      <c r="H85" s="79"/>
      <c r="I85" s="56"/>
      <c r="J85" s="18">
        <v>2.5</v>
      </c>
      <c r="K85" s="4">
        <f t="shared" si="12"/>
        <v>221.273</v>
      </c>
      <c r="R85" s="18"/>
      <c r="T85" s="18"/>
      <c r="W85" s="47" t="s">
        <v>165</v>
      </c>
      <c r="X85" s="49" t="s">
        <v>166</v>
      </c>
      <c r="Y85" s="47"/>
      <c r="Z85" s="58"/>
      <c r="AA85" s="61">
        <v>2.5</v>
      </c>
      <c r="AB85" s="58">
        <v>223.97000000000008</v>
      </c>
    </row>
    <row r="86" spans="2:28" ht="19.5" customHeight="1" x14ac:dyDescent="0.2">
      <c r="B86" s="68">
        <f t="shared" si="10"/>
        <v>83</v>
      </c>
      <c r="C86" s="34">
        <f t="shared" si="13"/>
        <v>2.5999999999999943</v>
      </c>
      <c r="D86" s="44">
        <f t="shared" si="11"/>
        <v>223.87299999999999</v>
      </c>
      <c r="E86" s="92" t="s">
        <v>298</v>
      </c>
      <c r="F86" s="16" t="s">
        <v>15</v>
      </c>
      <c r="G86" s="16" t="s">
        <v>120</v>
      </c>
      <c r="H86" s="79"/>
      <c r="I86" s="56"/>
      <c r="J86" s="18">
        <v>2.6</v>
      </c>
      <c r="K86" s="4">
        <f t="shared" si="12"/>
        <v>223.87299999999999</v>
      </c>
      <c r="R86" s="18"/>
      <c r="T86" s="18"/>
      <c r="W86" s="47" t="s">
        <v>167</v>
      </c>
      <c r="X86" s="49" t="s">
        <v>14</v>
      </c>
      <c r="Y86" s="47"/>
      <c r="Z86" s="58"/>
      <c r="AA86" s="61">
        <v>0.57000000000000006</v>
      </c>
      <c r="AB86" s="58">
        <v>224.54000000000008</v>
      </c>
    </row>
    <row r="87" spans="2:28" ht="19.5" customHeight="1" x14ac:dyDescent="0.2">
      <c r="B87" s="68">
        <f t="shared" si="10"/>
        <v>84</v>
      </c>
      <c r="C87" s="34">
        <f t="shared" si="13"/>
        <v>0.56000000000000227</v>
      </c>
      <c r="D87" s="44">
        <f t="shared" si="11"/>
        <v>224.43299999999999</v>
      </c>
      <c r="E87" s="15" t="s">
        <v>121</v>
      </c>
      <c r="F87" s="16" t="s">
        <v>15</v>
      </c>
      <c r="G87" s="16" t="s">
        <v>122</v>
      </c>
      <c r="H87" s="79"/>
      <c r="I87" s="56"/>
      <c r="J87" s="18">
        <v>0.56000000000000005</v>
      </c>
      <c r="K87" s="4">
        <f t="shared" si="12"/>
        <v>224.43299999999999</v>
      </c>
      <c r="R87" s="18"/>
      <c r="T87" s="18"/>
      <c r="W87" s="47" t="s">
        <v>168</v>
      </c>
      <c r="X87" s="49" t="s">
        <v>169</v>
      </c>
      <c r="Y87" s="47"/>
      <c r="Z87" s="58"/>
      <c r="AA87" s="61">
        <v>2.9</v>
      </c>
      <c r="AB87" s="58">
        <v>227.44000000000008</v>
      </c>
    </row>
    <row r="88" spans="2:28" ht="19.5" customHeight="1" x14ac:dyDescent="0.2">
      <c r="B88" s="68">
        <f t="shared" si="10"/>
        <v>85</v>
      </c>
      <c r="C88" s="34">
        <f t="shared" si="13"/>
        <v>4.3000000000000114</v>
      </c>
      <c r="D88" s="44">
        <f t="shared" si="11"/>
        <v>228.733</v>
      </c>
      <c r="E88" s="15" t="s">
        <v>250</v>
      </c>
      <c r="F88" s="16" t="s">
        <v>15</v>
      </c>
      <c r="G88" s="100" t="s">
        <v>144</v>
      </c>
      <c r="H88" s="79"/>
      <c r="I88" s="56"/>
      <c r="J88" s="18">
        <v>4.3</v>
      </c>
      <c r="K88" s="4">
        <f t="shared" si="12"/>
        <v>228.733</v>
      </c>
      <c r="R88" s="18"/>
      <c r="T88" s="18"/>
      <c r="W88" s="47" t="s">
        <v>170</v>
      </c>
      <c r="X88" s="49" t="s">
        <v>45</v>
      </c>
      <c r="Y88" s="47" t="s">
        <v>171</v>
      </c>
      <c r="Z88" s="58"/>
      <c r="AA88" s="61">
        <v>0.16</v>
      </c>
      <c r="AB88" s="58">
        <v>227.60000000000008</v>
      </c>
    </row>
    <row r="89" spans="2:28" ht="19.5" customHeight="1" x14ac:dyDescent="0.2">
      <c r="B89" s="68">
        <f t="shared" si="10"/>
        <v>86</v>
      </c>
      <c r="C89" s="34">
        <f t="shared" si="13"/>
        <v>0.17300000000000182</v>
      </c>
      <c r="D89" s="44">
        <f t="shared" si="11"/>
        <v>228.90600000000001</v>
      </c>
      <c r="E89" s="15" t="s">
        <v>300</v>
      </c>
      <c r="F89" s="16"/>
      <c r="G89" s="16" t="s">
        <v>123</v>
      </c>
      <c r="H89" s="79"/>
      <c r="I89" s="56"/>
      <c r="J89" s="18">
        <v>0.17299999999999999</v>
      </c>
      <c r="K89" s="4">
        <f t="shared" si="12"/>
        <v>228.90600000000001</v>
      </c>
      <c r="R89" s="18"/>
      <c r="T89" s="18"/>
      <c r="W89" s="47" t="s">
        <v>172</v>
      </c>
      <c r="X89" s="49" t="s">
        <v>173</v>
      </c>
      <c r="Y89" s="47"/>
      <c r="Z89" s="58"/>
      <c r="AA89" s="61">
        <v>3.2</v>
      </c>
      <c r="AB89" s="58">
        <v>230.80000000000007</v>
      </c>
    </row>
    <row r="90" spans="2:28" ht="19.5" customHeight="1" x14ac:dyDescent="0.2">
      <c r="B90" s="68">
        <f t="shared" si="10"/>
        <v>87</v>
      </c>
      <c r="C90" s="34">
        <f t="shared" si="13"/>
        <v>2</v>
      </c>
      <c r="D90" s="44">
        <f t="shared" si="11"/>
        <v>230.90600000000001</v>
      </c>
      <c r="E90" s="15" t="s">
        <v>124</v>
      </c>
      <c r="F90" s="16" t="s">
        <v>15</v>
      </c>
      <c r="G90" s="16" t="s">
        <v>122</v>
      </c>
      <c r="H90" s="79"/>
      <c r="I90" s="56"/>
      <c r="J90" s="18">
        <v>2</v>
      </c>
      <c r="K90" s="4">
        <f t="shared" si="12"/>
        <v>230.90600000000001</v>
      </c>
      <c r="R90" s="18"/>
      <c r="T90" s="18"/>
      <c r="W90" s="47" t="s">
        <v>174</v>
      </c>
      <c r="X90" s="49" t="s">
        <v>175</v>
      </c>
      <c r="Y90" s="47"/>
      <c r="Z90" s="58"/>
      <c r="AA90" s="61">
        <v>6.6</v>
      </c>
      <c r="AB90" s="58">
        <v>237.40000000000006</v>
      </c>
    </row>
    <row r="91" spans="2:28" ht="21" customHeight="1" x14ac:dyDescent="0.15">
      <c r="B91" s="83">
        <f t="shared" si="10"/>
        <v>88</v>
      </c>
      <c r="C91" s="90">
        <f t="shared" ref="C91:C92" si="18">D91-D90</f>
        <v>6.4000000000000057</v>
      </c>
      <c r="D91" s="91">
        <f t="shared" ref="D91:D92" si="19">K91</f>
        <v>237.30600000000001</v>
      </c>
      <c r="E91" s="84" t="s">
        <v>251</v>
      </c>
      <c r="F91" s="85"/>
      <c r="G91" s="85" t="s">
        <v>202</v>
      </c>
      <c r="H91" s="86"/>
      <c r="I91" s="56"/>
      <c r="J91" s="18">
        <v>6.4</v>
      </c>
      <c r="K91" s="4">
        <f t="shared" ref="K91" si="20">K90+J91</f>
        <v>237.30600000000001</v>
      </c>
      <c r="O91" s="18"/>
      <c r="R91" s="18"/>
      <c r="S91" s="56"/>
      <c r="T91" s="18"/>
      <c r="U91" s="4">
        <f>182.3+185.5</f>
        <v>367.8</v>
      </c>
    </row>
    <row r="92" spans="2:28" ht="19.5" customHeight="1" x14ac:dyDescent="0.2">
      <c r="B92" s="68">
        <f t="shared" si="10"/>
        <v>89</v>
      </c>
      <c r="C92" s="34">
        <f t="shared" si="18"/>
        <v>0.19999999999998863</v>
      </c>
      <c r="D92" s="44">
        <f t="shared" si="19"/>
        <v>237.506</v>
      </c>
      <c r="E92" s="15" t="s">
        <v>195</v>
      </c>
      <c r="F92" s="16"/>
      <c r="G92" s="16" t="s">
        <v>125</v>
      </c>
      <c r="H92" s="79"/>
      <c r="I92" s="56"/>
      <c r="J92" s="18">
        <v>0.2</v>
      </c>
      <c r="K92" s="4">
        <f>K91+J92</f>
        <v>237.506</v>
      </c>
      <c r="R92" s="18"/>
      <c r="T92" s="18"/>
      <c r="W92" s="47" t="s">
        <v>176</v>
      </c>
      <c r="X92" s="49" t="s">
        <v>175</v>
      </c>
      <c r="Y92" s="47"/>
      <c r="Z92" s="58"/>
      <c r="AA92" s="62">
        <v>9.0429999999999993</v>
      </c>
      <c r="AB92" s="58">
        <v>246.44300000000007</v>
      </c>
    </row>
    <row r="93" spans="2:28" ht="19.5" customHeight="1" x14ac:dyDescent="0.2">
      <c r="B93" s="68">
        <f t="shared" si="10"/>
        <v>90</v>
      </c>
      <c r="C93" s="34">
        <f t="shared" si="13"/>
        <v>7.6999999999999886</v>
      </c>
      <c r="D93" s="44">
        <f t="shared" si="11"/>
        <v>245.20599999999999</v>
      </c>
      <c r="E93" s="15" t="s">
        <v>286</v>
      </c>
      <c r="F93" s="16"/>
      <c r="G93" s="16" t="s">
        <v>125</v>
      </c>
      <c r="H93" s="79"/>
      <c r="I93" s="56"/>
      <c r="J93" s="18">
        <v>7.7</v>
      </c>
      <c r="K93" s="4">
        <f t="shared" si="12"/>
        <v>245.20599999999999</v>
      </c>
      <c r="R93" s="18"/>
      <c r="T93" s="18"/>
      <c r="W93" s="47"/>
      <c r="X93" s="49" t="s">
        <v>175</v>
      </c>
      <c r="Y93" s="47"/>
      <c r="Z93" s="58"/>
      <c r="AA93" s="62">
        <v>4.0999999999999996</v>
      </c>
      <c r="AB93" s="58">
        <v>250.54300000000006</v>
      </c>
    </row>
    <row r="94" spans="2:28" ht="19.5" customHeight="1" x14ac:dyDescent="0.2">
      <c r="B94" s="68">
        <f t="shared" si="10"/>
        <v>91</v>
      </c>
      <c r="C94" s="34">
        <f t="shared" si="13"/>
        <v>5.5999999999999943</v>
      </c>
      <c r="D94" s="44">
        <f t="shared" si="11"/>
        <v>250.80599999999998</v>
      </c>
      <c r="E94" s="15" t="s">
        <v>126</v>
      </c>
      <c r="F94" s="16"/>
      <c r="G94" s="16" t="s">
        <v>13</v>
      </c>
      <c r="H94" s="79"/>
      <c r="I94" s="56"/>
      <c r="J94" s="18">
        <v>5.6</v>
      </c>
      <c r="K94" s="4">
        <f t="shared" si="12"/>
        <v>250.80599999999998</v>
      </c>
      <c r="R94" s="18"/>
      <c r="T94" s="18"/>
      <c r="W94" s="47"/>
      <c r="X94" s="49" t="s">
        <v>175</v>
      </c>
      <c r="Y94" s="47"/>
      <c r="Z94" s="58"/>
      <c r="AA94" s="58">
        <v>0.47700000000000004</v>
      </c>
      <c r="AB94" s="58">
        <v>251.02000000000007</v>
      </c>
    </row>
    <row r="95" spans="2:28" ht="19.5" customHeight="1" x14ac:dyDescent="0.15">
      <c r="B95" s="68">
        <f t="shared" si="10"/>
        <v>92</v>
      </c>
      <c r="C95" s="34">
        <f t="shared" si="13"/>
        <v>0.5</v>
      </c>
      <c r="D95" s="44">
        <f t="shared" si="11"/>
        <v>251.30599999999998</v>
      </c>
      <c r="E95" s="15" t="s">
        <v>252</v>
      </c>
      <c r="F95" s="16"/>
      <c r="G95" s="16" t="s">
        <v>127</v>
      </c>
      <c r="H95" s="79"/>
      <c r="I95" s="56"/>
      <c r="J95" s="18">
        <v>0.5</v>
      </c>
      <c r="K95" s="4">
        <f t="shared" si="12"/>
        <v>251.30599999999998</v>
      </c>
      <c r="Q95" s="18"/>
      <c r="R95" s="18"/>
      <c r="S95" s="56"/>
      <c r="T95" s="18"/>
      <c r="W95" s="18"/>
      <c r="X95" s="18"/>
      <c r="Y95" s="18"/>
      <c r="Z95" s="18"/>
      <c r="AA95" s="18"/>
      <c r="AB95" s="18"/>
    </row>
    <row r="96" spans="2:28" ht="19.5" customHeight="1" x14ac:dyDescent="0.2">
      <c r="B96" s="68">
        <f t="shared" si="10"/>
        <v>93</v>
      </c>
      <c r="C96" s="34">
        <f t="shared" si="13"/>
        <v>1.6999999999999886</v>
      </c>
      <c r="D96" s="44">
        <f t="shared" si="11"/>
        <v>253.00599999999997</v>
      </c>
      <c r="E96" s="15" t="s">
        <v>128</v>
      </c>
      <c r="F96" s="16"/>
      <c r="G96" s="16" t="s">
        <v>129</v>
      </c>
      <c r="H96" s="79"/>
      <c r="I96" s="56"/>
      <c r="J96" s="18">
        <v>1.7</v>
      </c>
      <c r="K96" s="4">
        <f t="shared" si="12"/>
        <v>253.00599999999997</v>
      </c>
      <c r="Q96" s="18"/>
      <c r="R96" s="18"/>
      <c r="T96" s="18"/>
      <c r="W96" s="45" t="s">
        <v>177</v>
      </c>
      <c r="X96" s="49" t="s">
        <v>122</v>
      </c>
      <c r="Y96" s="47"/>
      <c r="Z96" s="46"/>
      <c r="AA96" s="46">
        <v>3.2</v>
      </c>
      <c r="AB96" s="46">
        <v>232.69200000000006</v>
      </c>
    </row>
    <row r="97" spans="2:28" ht="19.5" customHeight="1" x14ac:dyDescent="0.2">
      <c r="B97" s="68">
        <f t="shared" si="10"/>
        <v>94</v>
      </c>
      <c r="C97" s="34">
        <f t="shared" si="13"/>
        <v>4.6000000000000227</v>
      </c>
      <c r="D97" s="44">
        <f t="shared" si="11"/>
        <v>257.60599999999999</v>
      </c>
      <c r="E97" s="82" t="s">
        <v>292</v>
      </c>
      <c r="F97" s="16"/>
      <c r="G97" s="16" t="s">
        <v>125</v>
      </c>
      <c r="H97" s="79"/>
      <c r="I97" s="56"/>
      <c r="J97" s="18">
        <v>4.5999999999999996</v>
      </c>
      <c r="K97" s="4">
        <f t="shared" si="12"/>
        <v>257.60599999999999</v>
      </c>
      <c r="Q97" s="18"/>
      <c r="R97" s="18"/>
      <c r="T97" s="18"/>
      <c r="W97" s="45" t="s">
        <v>177</v>
      </c>
      <c r="X97" s="49" t="s">
        <v>125</v>
      </c>
      <c r="Y97" s="47"/>
      <c r="Z97" s="46"/>
      <c r="AA97" s="51">
        <v>6.6</v>
      </c>
      <c r="AB97" s="46">
        <v>239.29200000000006</v>
      </c>
    </row>
    <row r="98" spans="2:28" ht="19.5" customHeight="1" x14ac:dyDescent="0.2">
      <c r="B98" s="68">
        <f t="shared" si="10"/>
        <v>95</v>
      </c>
      <c r="C98" s="34">
        <f t="shared" si="13"/>
        <v>7.6000000000000227</v>
      </c>
      <c r="D98" s="44">
        <f t="shared" si="11"/>
        <v>265.20600000000002</v>
      </c>
      <c r="E98" s="15" t="s">
        <v>253</v>
      </c>
      <c r="F98" s="16"/>
      <c r="G98" s="16" t="s">
        <v>52</v>
      </c>
      <c r="H98" s="79"/>
      <c r="I98" s="56"/>
      <c r="J98" s="18">
        <v>7.6</v>
      </c>
      <c r="K98" s="4">
        <f t="shared" si="12"/>
        <v>265.20600000000002</v>
      </c>
      <c r="Q98" s="18"/>
      <c r="R98" s="18"/>
      <c r="T98" s="18"/>
      <c r="W98" s="45"/>
      <c r="X98" s="49" t="s">
        <v>125</v>
      </c>
      <c r="Y98" s="47"/>
      <c r="Z98" s="46"/>
      <c r="AA98" s="54">
        <v>9.0429999999999993</v>
      </c>
      <c r="AB98" s="46">
        <v>248.33500000000006</v>
      </c>
    </row>
    <row r="99" spans="2:28" ht="19.5" customHeight="1" x14ac:dyDescent="0.2">
      <c r="B99" s="68">
        <f t="shared" si="10"/>
        <v>96</v>
      </c>
      <c r="C99" s="34">
        <f t="shared" si="13"/>
        <v>0.19999999999998863</v>
      </c>
      <c r="D99" s="44">
        <f t="shared" si="11"/>
        <v>265.40600000000001</v>
      </c>
      <c r="E99" s="23" t="s">
        <v>254</v>
      </c>
      <c r="F99" s="16"/>
      <c r="G99" s="16" t="s">
        <v>85</v>
      </c>
      <c r="H99" s="79"/>
      <c r="I99" s="56"/>
      <c r="J99" s="18">
        <v>0.2</v>
      </c>
      <c r="K99" s="4">
        <f t="shared" si="12"/>
        <v>265.40600000000001</v>
      </c>
      <c r="P99" s="50"/>
      <c r="Q99" s="18"/>
      <c r="R99" s="18"/>
      <c r="T99" s="18"/>
      <c r="W99" s="45"/>
      <c r="X99" s="49" t="s">
        <v>125</v>
      </c>
      <c r="Y99" s="47"/>
      <c r="Z99" s="46"/>
      <c r="AA99" s="54">
        <v>4.0999999999999996</v>
      </c>
      <c r="AB99" s="46">
        <v>252.43500000000006</v>
      </c>
    </row>
    <row r="100" spans="2:28" ht="19.5" customHeight="1" x14ac:dyDescent="0.2">
      <c r="B100" s="68">
        <f t="shared" si="10"/>
        <v>97</v>
      </c>
      <c r="C100" s="34">
        <f t="shared" si="13"/>
        <v>0.5</v>
      </c>
      <c r="D100" s="44">
        <f t="shared" si="11"/>
        <v>265.90600000000001</v>
      </c>
      <c r="E100" s="97" t="s">
        <v>291</v>
      </c>
      <c r="F100" s="16"/>
      <c r="G100" s="16" t="s">
        <v>53</v>
      </c>
      <c r="H100" s="79"/>
      <c r="I100" s="56"/>
      <c r="J100" s="18">
        <v>0.5</v>
      </c>
      <c r="K100" s="4">
        <f t="shared" si="12"/>
        <v>265.90600000000001</v>
      </c>
      <c r="Q100" s="18"/>
      <c r="R100" s="18"/>
      <c r="T100" s="18"/>
      <c r="W100" s="45"/>
      <c r="X100" s="49" t="s">
        <v>125</v>
      </c>
      <c r="Y100" s="47"/>
      <c r="Z100" s="46"/>
      <c r="AA100" s="51">
        <v>0.47699999999999998</v>
      </c>
      <c r="AB100" s="46">
        <v>252.91200000000006</v>
      </c>
    </row>
    <row r="101" spans="2:28" ht="19.5" customHeight="1" x14ac:dyDescent="0.2">
      <c r="B101" s="68">
        <f t="shared" si="10"/>
        <v>98</v>
      </c>
      <c r="C101" s="34">
        <f t="shared" si="13"/>
        <v>9.3000000000000114</v>
      </c>
      <c r="D101" s="44">
        <f t="shared" si="11"/>
        <v>275.20600000000002</v>
      </c>
      <c r="E101" s="15" t="s">
        <v>285</v>
      </c>
      <c r="F101" s="16"/>
      <c r="G101" s="17" t="s">
        <v>54</v>
      </c>
      <c r="H101" s="79"/>
      <c r="I101" s="56"/>
      <c r="J101" s="18">
        <v>9.3000000000000007</v>
      </c>
      <c r="K101" s="4">
        <f t="shared" si="12"/>
        <v>275.20600000000002</v>
      </c>
      <c r="Q101" s="18"/>
      <c r="R101" s="18"/>
      <c r="T101" s="18"/>
      <c r="W101" s="45" t="s">
        <v>177</v>
      </c>
      <c r="X101" s="49" t="s">
        <v>129</v>
      </c>
      <c r="Y101" s="47"/>
      <c r="Z101" s="46"/>
      <c r="AA101" s="51">
        <v>1.7</v>
      </c>
      <c r="AB101" s="46">
        <v>254.61200000000005</v>
      </c>
    </row>
    <row r="102" spans="2:28" ht="19.5" customHeight="1" x14ac:dyDescent="0.2">
      <c r="B102" s="68">
        <f t="shared" si="10"/>
        <v>99</v>
      </c>
      <c r="C102" s="34">
        <f t="shared" si="13"/>
        <v>2.3190000000000168</v>
      </c>
      <c r="D102" s="44">
        <f t="shared" si="11"/>
        <v>277.52500000000003</v>
      </c>
      <c r="E102" s="15" t="s">
        <v>255</v>
      </c>
      <c r="F102" s="16" t="s">
        <v>15</v>
      </c>
      <c r="G102" s="17" t="s">
        <v>55</v>
      </c>
      <c r="H102" s="79"/>
      <c r="I102" s="56"/>
      <c r="J102" s="18">
        <v>2.319</v>
      </c>
      <c r="K102" s="4">
        <f t="shared" si="12"/>
        <v>277.52500000000003</v>
      </c>
      <c r="Q102" s="18"/>
      <c r="R102" s="18"/>
      <c r="T102" s="18"/>
      <c r="W102" s="45"/>
      <c r="X102" s="49" t="s">
        <v>125</v>
      </c>
      <c r="Y102" s="47"/>
      <c r="Z102" s="46"/>
      <c r="AA102" s="52">
        <v>4.5999999999999996</v>
      </c>
      <c r="AB102" s="46">
        <v>259.21200000000005</v>
      </c>
    </row>
    <row r="103" spans="2:28" ht="19.5" customHeight="1" x14ac:dyDescent="0.2">
      <c r="B103" s="68">
        <f t="shared" si="10"/>
        <v>100</v>
      </c>
      <c r="C103" s="34">
        <f t="shared" si="13"/>
        <v>0.30000000000001137</v>
      </c>
      <c r="D103" s="44">
        <f t="shared" si="11"/>
        <v>277.82500000000005</v>
      </c>
      <c r="E103" s="15" t="s">
        <v>256</v>
      </c>
      <c r="F103" s="16" t="s">
        <v>15</v>
      </c>
      <c r="G103" s="16" t="s">
        <v>54</v>
      </c>
      <c r="H103" s="79"/>
      <c r="I103" s="56"/>
      <c r="J103" s="18">
        <v>0.3</v>
      </c>
      <c r="K103" s="4">
        <f t="shared" si="12"/>
        <v>277.82500000000005</v>
      </c>
      <c r="R103" s="18"/>
      <c r="T103" s="18"/>
      <c r="W103" s="45"/>
      <c r="X103" s="49" t="s">
        <v>154</v>
      </c>
      <c r="Y103" s="47"/>
      <c r="Z103" s="46"/>
      <c r="AA103" s="53">
        <v>7.8</v>
      </c>
      <c r="AB103" s="46">
        <v>267.01200000000006</v>
      </c>
    </row>
    <row r="104" spans="2:28" s="18" customFormat="1" ht="34.5" customHeight="1" x14ac:dyDescent="0.2">
      <c r="B104" s="71">
        <f t="shared" si="10"/>
        <v>101</v>
      </c>
      <c r="C104" s="33">
        <f t="shared" si="13"/>
        <v>0.43700000000001182</v>
      </c>
      <c r="D104" s="43">
        <f t="shared" si="11"/>
        <v>278.26200000000006</v>
      </c>
      <c r="E104" s="3" t="s">
        <v>307</v>
      </c>
      <c r="F104" s="21"/>
      <c r="G104" s="21" t="s">
        <v>56</v>
      </c>
      <c r="H104" s="78" t="s">
        <v>188</v>
      </c>
      <c r="I104" s="56"/>
      <c r="J104" s="18">
        <v>0.437</v>
      </c>
      <c r="K104" s="4">
        <f t="shared" si="12"/>
        <v>278.26200000000006</v>
      </c>
      <c r="M104" s="18" t="str">
        <f>L180</f>
        <v xml:space="preserve">       4     278km         10/28 14:19               10/29 00:32        </v>
      </c>
      <c r="O104" s="4"/>
      <c r="P104" s="4"/>
      <c r="Q104" s="4"/>
      <c r="S104" s="56"/>
      <c r="W104" s="45"/>
      <c r="X104" s="49" t="s">
        <v>125</v>
      </c>
      <c r="Y104" s="47"/>
      <c r="Z104" s="46"/>
      <c r="AA104" s="51">
        <v>0.17799999999999999</v>
      </c>
      <c r="AB104" s="46">
        <v>267.19000000000005</v>
      </c>
    </row>
    <row r="105" spans="2:28" s="18" customFormat="1" ht="19.5" customHeight="1" x14ac:dyDescent="0.2">
      <c r="B105" s="68">
        <f t="shared" si="10"/>
        <v>102</v>
      </c>
      <c r="C105" s="34">
        <f t="shared" si="13"/>
        <v>3</v>
      </c>
      <c r="D105" s="44">
        <f t="shared" si="11"/>
        <v>281.26200000000006</v>
      </c>
      <c r="E105" s="15" t="s">
        <v>103</v>
      </c>
      <c r="F105" s="16"/>
      <c r="G105" s="16" t="s">
        <v>57</v>
      </c>
      <c r="H105" s="79"/>
      <c r="J105" s="18">
        <v>3</v>
      </c>
      <c r="K105" s="4">
        <f t="shared" si="12"/>
        <v>281.26200000000006</v>
      </c>
      <c r="M105" s="89"/>
      <c r="P105" s="4"/>
      <c r="Q105" s="4"/>
      <c r="S105" s="4"/>
      <c r="W105" s="45"/>
      <c r="X105" s="49" t="s">
        <v>153</v>
      </c>
      <c r="Y105" s="47"/>
      <c r="Z105" s="46"/>
      <c r="AA105" s="51">
        <v>0.47</v>
      </c>
      <c r="AB105" s="46">
        <v>267.66000000000008</v>
      </c>
    </row>
    <row r="106" spans="2:28" s="18" customFormat="1" ht="19.5" customHeight="1" x14ac:dyDescent="0.2">
      <c r="B106" s="68">
        <f t="shared" si="10"/>
        <v>103</v>
      </c>
      <c r="C106" s="34">
        <f t="shared" si="13"/>
        <v>1.8000000000000114</v>
      </c>
      <c r="D106" s="44">
        <f t="shared" si="11"/>
        <v>283.06200000000007</v>
      </c>
      <c r="E106" s="15" t="s">
        <v>99</v>
      </c>
      <c r="F106" s="16"/>
      <c r="G106" s="16" t="s">
        <v>58</v>
      </c>
      <c r="H106" s="79"/>
      <c r="I106" s="56"/>
      <c r="J106" s="18">
        <v>1.8</v>
      </c>
      <c r="K106" s="4">
        <f t="shared" si="12"/>
        <v>283.06200000000007</v>
      </c>
      <c r="P106" s="4"/>
      <c r="Q106" s="4"/>
      <c r="S106" s="4"/>
      <c r="W106" s="45"/>
      <c r="X106" s="48" t="s">
        <v>151</v>
      </c>
      <c r="Y106" s="47"/>
      <c r="Z106" s="46"/>
      <c r="AA106" s="51">
        <v>9.33</v>
      </c>
      <c r="AB106" s="46">
        <v>276.99000000000007</v>
      </c>
    </row>
    <row r="107" spans="2:28" s="18" customFormat="1" ht="19.5" customHeight="1" x14ac:dyDescent="0.2">
      <c r="B107" s="68">
        <f t="shared" si="10"/>
        <v>104</v>
      </c>
      <c r="C107" s="34">
        <f t="shared" si="13"/>
        <v>10.5</v>
      </c>
      <c r="D107" s="44">
        <f t="shared" si="11"/>
        <v>293.56200000000007</v>
      </c>
      <c r="E107" s="20" t="s">
        <v>104</v>
      </c>
      <c r="F107" s="16" t="s">
        <v>15</v>
      </c>
      <c r="G107" s="16" t="s">
        <v>59</v>
      </c>
      <c r="H107" s="81"/>
      <c r="I107" s="56"/>
      <c r="J107" s="18">
        <v>10.5</v>
      </c>
      <c r="K107" s="4">
        <f t="shared" si="12"/>
        <v>293.56200000000007</v>
      </c>
      <c r="O107" s="4"/>
      <c r="P107" s="4"/>
      <c r="Q107" s="4"/>
      <c r="S107" s="56"/>
      <c r="W107" s="45" t="s">
        <v>177</v>
      </c>
      <c r="X107" s="48" t="s">
        <v>152</v>
      </c>
      <c r="Y107" s="47"/>
      <c r="Z107" s="46"/>
      <c r="AA107" s="46">
        <v>2.319</v>
      </c>
      <c r="AB107" s="46">
        <v>279.30900000000008</v>
      </c>
    </row>
    <row r="108" spans="2:28" s="18" customFormat="1" ht="19.5" customHeight="1" x14ac:dyDescent="0.2">
      <c r="B108" s="68">
        <f t="shared" si="10"/>
        <v>105</v>
      </c>
      <c r="C108" s="34">
        <f t="shared" si="13"/>
        <v>6.6999999999999886</v>
      </c>
      <c r="D108" s="44">
        <f t="shared" si="11"/>
        <v>300.26200000000006</v>
      </c>
      <c r="E108" s="10" t="s">
        <v>130</v>
      </c>
      <c r="F108" s="16" t="s">
        <v>15</v>
      </c>
      <c r="G108" s="16" t="s">
        <v>257</v>
      </c>
      <c r="H108" s="81"/>
      <c r="I108" s="56"/>
      <c r="J108" s="55">
        <v>6.7</v>
      </c>
      <c r="K108" s="4">
        <f t="shared" si="12"/>
        <v>300.26200000000006</v>
      </c>
      <c r="P108" s="4"/>
      <c r="Q108" s="4"/>
      <c r="S108" s="4"/>
      <c r="W108" s="45" t="s">
        <v>177</v>
      </c>
      <c r="X108" s="49" t="s">
        <v>151</v>
      </c>
      <c r="Y108" s="47"/>
      <c r="Z108" s="46"/>
      <c r="AA108" s="46">
        <v>0.35</v>
      </c>
      <c r="AB108" s="46">
        <v>279.65900000000011</v>
      </c>
    </row>
    <row r="109" spans="2:28" s="18" customFormat="1" ht="19.5" customHeight="1" x14ac:dyDescent="0.15">
      <c r="B109" s="68">
        <f t="shared" si="10"/>
        <v>106</v>
      </c>
      <c r="C109" s="34">
        <f t="shared" si="13"/>
        <v>3.3999999999999773</v>
      </c>
      <c r="D109" s="44">
        <f t="shared" si="11"/>
        <v>303.66200000000003</v>
      </c>
      <c r="E109" s="20" t="s">
        <v>143</v>
      </c>
      <c r="F109" s="16" t="s">
        <v>15</v>
      </c>
      <c r="G109" s="16" t="s">
        <v>144</v>
      </c>
      <c r="H109" s="81"/>
      <c r="I109" s="56"/>
      <c r="J109" s="55">
        <v>3.4</v>
      </c>
      <c r="K109" s="4">
        <f t="shared" si="12"/>
        <v>303.66200000000003</v>
      </c>
      <c r="P109" s="4"/>
      <c r="Q109" s="4"/>
      <c r="S109" s="4"/>
    </row>
    <row r="110" spans="2:28" s="18" customFormat="1" ht="19.5" customHeight="1" x14ac:dyDescent="0.15">
      <c r="B110" s="68">
        <f>B109+1</f>
        <v>107</v>
      </c>
      <c r="C110" s="34">
        <f t="shared" si="13"/>
        <v>4.8999999999999773</v>
      </c>
      <c r="D110" s="44">
        <f t="shared" si="11"/>
        <v>308.56200000000001</v>
      </c>
      <c r="E110" s="14" t="s">
        <v>148</v>
      </c>
      <c r="F110" s="16" t="s">
        <v>15</v>
      </c>
      <c r="G110" s="16" t="s">
        <v>149</v>
      </c>
      <c r="H110" s="81"/>
      <c r="I110" s="56"/>
      <c r="J110" s="55">
        <v>4.9000000000000004</v>
      </c>
      <c r="K110" s="4">
        <f>K109+J110</f>
        <v>308.56200000000001</v>
      </c>
      <c r="P110" s="4"/>
      <c r="Q110" s="4"/>
      <c r="S110" s="4"/>
    </row>
    <row r="111" spans="2:28" s="18" customFormat="1" ht="19.5" customHeight="1" x14ac:dyDescent="0.15">
      <c r="B111" s="68">
        <f>B110+1</f>
        <v>108</v>
      </c>
      <c r="C111" s="34">
        <f t="shared" si="13"/>
        <v>2.5</v>
      </c>
      <c r="D111" s="44">
        <f t="shared" si="11"/>
        <v>311.06200000000001</v>
      </c>
      <c r="E111" s="20" t="s">
        <v>146</v>
      </c>
      <c r="F111" s="16" t="s">
        <v>15</v>
      </c>
      <c r="G111" s="16" t="s">
        <v>147</v>
      </c>
      <c r="H111" s="81"/>
      <c r="I111" s="56"/>
      <c r="J111" s="55">
        <v>2.5</v>
      </c>
      <c r="K111" s="4">
        <f>K110+J111</f>
        <v>311.06200000000001</v>
      </c>
      <c r="P111" s="4"/>
      <c r="Q111" s="4"/>
      <c r="S111" s="4"/>
    </row>
    <row r="112" spans="2:28" s="18" customFormat="1" ht="19.5" customHeight="1" x14ac:dyDescent="0.15">
      <c r="B112" s="68">
        <f t="shared" ref="B112" si="21">B111+1</f>
        <v>109</v>
      </c>
      <c r="C112" s="34">
        <f t="shared" si="13"/>
        <v>1.6000000000000227</v>
      </c>
      <c r="D112" s="44">
        <f t="shared" si="11"/>
        <v>312.66200000000003</v>
      </c>
      <c r="E112" s="20" t="s">
        <v>145</v>
      </c>
      <c r="F112" s="16"/>
      <c r="G112" s="16" t="s">
        <v>150</v>
      </c>
      <c r="H112" s="81"/>
      <c r="I112" s="56"/>
      <c r="J112" s="55">
        <v>1.6</v>
      </c>
      <c r="K112" s="4">
        <f t="shared" ref="K112" si="22">K111+J112</f>
        <v>312.66200000000003</v>
      </c>
      <c r="P112" s="4"/>
      <c r="Q112" s="4"/>
      <c r="S112" s="4"/>
    </row>
    <row r="113" spans="2:21" s="18" customFormat="1" ht="19.5" customHeight="1" x14ac:dyDescent="0.15">
      <c r="B113" s="68">
        <f t="shared" si="10"/>
        <v>110</v>
      </c>
      <c r="C113" s="34">
        <f t="shared" si="13"/>
        <v>3.3000000000000114</v>
      </c>
      <c r="D113" s="44">
        <f t="shared" si="11"/>
        <v>315.96200000000005</v>
      </c>
      <c r="E113" s="99" t="s">
        <v>178</v>
      </c>
      <c r="F113" s="16" t="s">
        <v>15</v>
      </c>
      <c r="G113" s="16" t="s">
        <v>144</v>
      </c>
      <c r="H113" s="79"/>
      <c r="I113" s="56"/>
      <c r="J113" s="55">
        <v>3.3</v>
      </c>
      <c r="K113" s="4">
        <f t="shared" si="12"/>
        <v>315.96200000000005</v>
      </c>
      <c r="O113" s="4"/>
      <c r="P113" s="4"/>
      <c r="Q113" s="4"/>
      <c r="S113" s="4"/>
    </row>
    <row r="114" spans="2:21" s="18" customFormat="1" ht="19.5" customHeight="1" x14ac:dyDescent="0.15">
      <c r="B114" s="68">
        <f t="shared" si="10"/>
        <v>111</v>
      </c>
      <c r="C114" s="34">
        <f t="shared" si="13"/>
        <v>1.6000000000000227</v>
      </c>
      <c r="D114" s="44">
        <f t="shared" si="11"/>
        <v>317.56200000000007</v>
      </c>
      <c r="E114" s="20" t="s">
        <v>258</v>
      </c>
      <c r="F114" s="16"/>
      <c r="G114" s="16" t="s">
        <v>259</v>
      </c>
      <c r="H114" s="81"/>
      <c r="I114" s="56"/>
      <c r="J114" s="55">
        <v>1.6</v>
      </c>
      <c r="K114" s="4">
        <f t="shared" si="12"/>
        <v>317.56200000000007</v>
      </c>
      <c r="O114" s="4"/>
      <c r="P114" s="4"/>
      <c r="Q114" s="4"/>
      <c r="S114" s="4"/>
    </row>
    <row r="115" spans="2:21" s="18" customFormat="1" ht="19.5" customHeight="1" x14ac:dyDescent="0.15">
      <c r="B115" s="68">
        <f t="shared" si="10"/>
        <v>112</v>
      </c>
      <c r="C115" s="34">
        <f t="shared" si="13"/>
        <v>0.90800000000001546</v>
      </c>
      <c r="D115" s="44">
        <f t="shared" si="11"/>
        <v>318.47000000000008</v>
      </c>
      <c r="E115" s="99" t="s">
        <v>187</v>
      </c>
      <c r="F115" s="16" t="s">
        <v>15</v>
      </c>
      <c r="G115" s="16" t="s">
        <v>156</v>
      </c>
      <c r="H115" s="81"/>
      <c r="I115" s="56"/>
      <c r="J115" s="55">
        <f>1.06-0.152</f>
        <v>0.90800000000000003</v>
      </c>
      <c r="K115" s="4">
        <f t="shared" si="12"/>
        <v>318.47000000000008</v>
      </c>
      <c r="O115" s="4"/>
      <c r="P115" s="4"/>
      <c r="Q115" s="4"/>
      <c r="S115" s="56"/>
    </row>
    <row r="116" spans="2:21" s="18" customFormat="1" ht="19.5" customHeight="1" x14ac:dyDescent="0.15">
      <c r="B116" s="68">
        <f t="shared" si="10"/>
        <v>113</v>
      </c>
      <c r="C116" s="34">
        <f t="shared" si="13"/>
        <v>4.8999999999999773</v>
      </c>
      <c r="D116" s="44">
        <f t="shared" si="11"/>
        <v>323.37000000000006</v>
      </c>
      <c r="E116" s="15" t="s">
        <v>250</v>
      </c>
      <c r="F116" s="16"/>
      <c r="G116" s="16" t="s">
        <v>60</v>
      </c>
      <c r="H116" s="81"/>
      <c r="I116" s="56"/>
      <c r="J116" s="55">
        <v>4.9000000000000004</v>
      </c>
      <c r="K116" s="4">
        <f t="shared" si="12"/>
        <v>323.37000000000006</v>
      </c>
      <c r="Q116" s="55"/>
      <c r="S116" s="4"/>
    </row>
    <row r="117" spans="2:21" s="18" customFormat="1" ht="19.5" customHeight="1" x14ac:dyDescent="0.15">
      <c r="B117" s="68">
        <f t="shared" si="10"/>
        <v>114</v>
      </c>
      <c r="C117" s="34">
        <f t="shared" si="13"/>
        <v>0.10000000000002274</v>
      </c>
      <c r="D117" s="44">
        <f t="shared" si="11"/>
        <v>323.47000000000008</v>
      </c>
      <c r="E117" s="14" t="s">
        <v>260</v>
      </c>
      <c r="F117" s="16" t="s">
        <v>15</v>
      </c>
      <c r="G117" s="16" t="s">
        <v>14</v>
      </c>
      <c r="H117" s="81"/>
      <c r="I117" s="56"/>
      <c r="J117" s="55">
        <v>0.1</v>
      </c>
      <c r="K117" s="4">
        <f t="shared" si="12"/>
        <v>323.47000000000008</v>
      </c>
      <c r="P117" s="4"/>
      <c r="Q117" s="55"/>
      <c r="S117" s="4"/>
    </row>
    <row r="118" spans="2:21" s="18" customFormat="1" ht="19.5" customHeight="1" x14ac:dyDescent="0.15">
      <c r="B118" s="68">
        <f t="shared" si="10"/>
        <v>115</v>
      </c>
      <c r="C118" s="34">
        <f t="shared" si="13"/>
        <v>0.13999999999998636</v>
      </c>
      <c r="D118" s="44">
        <f t="shared" si="11"/>
        <v>323.61000000000007</v>
      </c>
      <c r="E118" s="10" t="s">
        <v>99</v>
      </c>
      <c r="F118" s="16"/>
      <c r="G118" s="16" t="s">
        <v>14</v>
      </c>
      <c r="H118" s="81"/>
      <c r="I118" s="56"/>
      <c r="J118" s="55">
        <v>0.14000000000000001</v>
      </c>
      <c r="K118" s="4">
        <f t="shared" si="12"/>
        <v>323.61000000000007</v>
      </c>
      <c r="P118" s="4"/>
      <c r="Q118" s="55"/>
      <c r="S118" s="4"/>
    </row>
    <row r="119" spans="2:21" s="18" customFormat="1" ht="19.5" customHeight="1" x14ac:dyDescent="0.15">
      <c r="B119" s="68">
        <f t="shared" si="10"/>
        <v>116</v>
      </c>
      <c r="C119" s="34">
        <f t="shared" si="13"/>
        <v>3.3999999999999773</v>
      </c>
      <c r="D119" s="44">
        <f t="shared" si="11"/>
        <v>327.01000000000005</v>
      </c>
      <c r="E119" s="20" t="s">
        <v>103</v>
      </c>
      <c r="F119" s="16"/>
      <c r="G119" s="16" t="s">
        <v>61</v>
      </c>
      <c r="H119" s="81"/>
      <c r="I119" s="56"/>
      <c r="J119" s="55">
        <v>3.4</v>
      </c>
      <c r="K119" s="4">
        <f t="shared" si="12"/>
        <v>327.01000000000005</v>
      </c>
      <c r="P119" s="4"/>
      <c r="Q119" s="55"/>
      <c r="S119" s="4"/>
    </row>
    <row r="120" spans="2:21" s="18" customFormat="1" ht="19.5" customHeight="1" x14ac:dyDescent="0.15">
      <c r="B120" s="68">
        <f t="shared" si="10"/>
        <v>117</v>
      </c>
      <c r="C120" s="34">
        <f t="shared" si="13"/>
        <v>3.5</v>
      </c>
      <c r="D120" s="44">
        <f t="shared" si="11"/>
        <v>330.51000000000005</v>
      </c>
      <c r="E120" s="20" t="s">
        <v>284</v>
      </c>
      <c r="F120" s="16"/>
      <c r="G120" s="16" t="s">
        <v>62</v>
      </c>
      <c r="H120" s="81"/>
      <c r="I120" s="56"/>
      <c r="J120" s="55">
        <v>3.5</v>
      </c>
      <c r="K120" s="4">
        <f t="shared" si="12"/>
        <v>330.51000000000005</v>
      </c>
      <c r="P120" s="4"/>
      <c r="Q120" s="4"/>
      <c r="S120" s="4"/>
    </row>
    <row r="121" spans="2:21" s="18" customFormat="1" ht="19.5" customHeight="1" x14ac:dyDescent="0.15">
      <c r="B121" s="68">
        <f t="shared" si="10"/>
        <v>118</v>
      </c>
      <c r="C121" s="34">
        <f t="shared" si="13"/>
        <v>24.600000000000023</v>
      </c>
      <c r="D121" s="44">
        <f t="shared" si="11"/>
        <v>355.11000000000007</v>
      </c>
      <c r="E121" s="20" t="s">
        <v>105</v>
      </c>
      <c r="F121" s="16" t="s">
        <v>15</v>
      </c>
      <c r="G121" s="16" t="s">
        <v>182</v>
      </c>
      <c r="H121" s="81"/>
      <c r="I121" s="56"/>
      <c r="J121" s="55">
        <v>24.6</v>
      </c>
      <c r="K121" s="4">
        <f t="shared" si="12"/>
        <v>355.11000000000007</v>
      </c>
      <c r="P121" s="4"/>
      <c r="Q121" s="4"/>
      <c r="S121" s="4"/>
    </row>
    <row r="122" spans="2:21" s="18" customFormat="1" ht="19.5" customHeight="1" x14ac:dyDescent="0.15">
      <c r="B122" s="68">
        <f t="shared" si="10"/>
        <v>119</v>
      </c>
      <c r="C122" s="34">
        <f t="shared" si="13"/>
        <v>5</v>
      </c>
      <c r="D122" s="44">
        <f t="shared" si="11"/>
        <v>360.11000000000007</v>
      </c>
      <c r="E122" s="20" t="s">
        <v>106</v>
      </c>
      <c r="F122" s="16" t="s">
        <v>15</v>
      </c>
      <c r="G122" s="17" t="s">
        <v>14</v>
      </c>
      <c r="H122" s="80"/>
      <c r="I122" s="56"/>
      <c r="J122" s="18">
        <f>3+2</f>
        <v>5</v>
      </c>
      <c r="K122" s="4">
        <f t="shared" si="12"/>
        <v>360.11000000000007</v>
      </c>
      <c r="P122" s="4"/>
      <c r="Q122" s="4"/>
      <c r="S122" s="4"/>
    </row>
    <row r="123" spans="2:21" s="18" customFormat="1" ht="19.5" customHeight="1" x14ac:dyDescent="0.15">
      <c r="B123" s="68">
        <f t="shared" si="10"/>
        <v>120</v>
      </c>
      <c r="C123" s="34">
        <f t="shared" si="13"/>
        <v>4.6000000000000227</v>
      </c>
      <c r="D123" s="44">
        <f t="shared" si="11"/>
        <v>364.71000000000009</v>
      </c>
      <c r="E123" s="15" t="s">
        <v>107</v>
      </c>
      <c r="F123" s="16"/>
      <c r="G123" s="17" t="s">
        <v>63</v>
      </c>
      <c r="H123" s="80"/>
      <c r="I123" s="56"/>
      <c r="J123" s="18">
        <v>4.5999999999999996</v>
      </c>
      <c r="K123" s="4">
        <f t="shared" si="12"/>
        <v>364.71000000000009</v>
      </c>
      <c r="P123" s="4"/>
      <c r="Q123" s="4"/>
      <c r="S123" s="4"/>
    </row>
    <row r="124" spans="2:21" s="18" customFormat="1" ht="19.5" customHeight="1" x14ac:dyDescent="0.15">
      <c r="B124" s="68">
        <f t="shared" si="10"/>
        <v>121</v>
      </c>
      <c r="C124" s="34">
        <f t="shared" si="13"/>
        <v>0.30000000000001137</v>
      </c>
      <c r="D124" s="44">
        <f t="shared" si="11"/>
        <v>365.0100000000001</v>
      </c>
      <c r="E124" s="15" t="s">
        <v>108</v>
      </c>
      <c r="F124" s="16" t="s">
        <v>15</v>
      </c>
      <c r="G124" s="17" t="s">
        <v>64</v>
      </c>
      <c r="H124" s="80"/>
      <c r="I124" s="56"/>
      <c r="J124" s="18">
        <v>0.3</v>
      </c>
      <c r="K124" s="4">
        <f t="shared" si="12"/>
        <v>365.0100000000001</v>
      </c>
      <c r="P124" s="4"/>
      <c r="S124" s="4"/>
    </row>
    <row r="125" spans="2:21" ht="21" customHeight="1" x14ac:dyDescent="0.15">
      <c r="B125" s="71">
        <f t="shared" si="10"/>
        <v>122</v>
      </c>
      <c r="C125" s="33">
        <f t="shared" si="13"/>
        <v>2.8799999999999955</v>
      </c>
      <c r="D125" s="43">
        <f t="shared" si="11"/>
        <v>367.8900000000001</v>
      </c>
      <c r="E125" s="3" t="s">
        <v>261</v>
      </c>
      <c r="F125" s="21"/>
      <c r="G125" s="21" t="s">
        <v>64</v>
      </c>
      <c r="H125" s="78"/>
      <c r="I125" s="56"/>
      <c r="J125" s="18">
        <v>2.88</v>
      </c>
      <c r="K125" s="4">
        <f t="shared" si="12"/>
        <v>367.8900000000001</v>
      </c>
      <c r="O125" s="18"/>
      <c r="R125" s="18"/>
      <c r="S125" s="56"/>
      <c r="T125" s="18"/>
      <c r="U125" s="4">
        <f>182.3+185.5</f>
        <v>367.8</v>
      </c>
    </row>
    <row r="126" spans="2:21" s="18" customFormat="1" ht="19.5" customHeight="1" x14ac:dyDescent="0.15">
      <c r="B126" s="68">
        <f t="shared" si="10"/>
        <v>123</v>
      </c>
      <c r="C126" s="34">
        <f t="shared" ref="C126" si="23">D126-D125</f>
        <v>19.100000000000023</v>
      </c>
      <c r="D126" s="44">
        <f t="shared" si="11"/>
        <v>386.99000000000012</v>
      </c>
      <c r="E126" s="14" t="s">
        <v>282</v>
      </c>
      <c r="F126" s="16"/>
      <c r="G126" s="17" t="s">
        <v>65</v>
      </c>
      <c r="H126" s="79"/>
      <c r="I126" s="56"/>
      <c r="J126" s="18">
        <v>19.100000000000001</v>
      </c>
      <c r="K126" s="4">
        <f t="shared" si="12"/>
        <v>386.99000000000012</v>
      </c>
      <c r="P126" s="4"/>
      <c r="Q126" s="4"/>
      <c r="S126" s="4"/>
    </row>
    <row r="127" spans="2:21" s="18" customFormat="1" ht="19.5" customHeight="1" x14ac:dyDescent="0.15">
      <c r="B127" s="68">
        <f t="shared" si="10"/>
        <v>124</v>
      </c>
      <c r="C127" s="34">
        <f t="shared" si="13"/>
        <v>7.7599999999999909</v>
      </c>
      <c r="D127" s="44">
        <f t="shared" si="11"/>
        <v>394.75000000000011</v>
      </c>
      <c r="E127" s="14" t="s">
        <v>262</v>
      </c>
      <c r="F127" s="16" t="s">
        <v>15</v>
      </c>
      <c r="G127" s="17" t="s">
        <v>66</v>
      </c>
      <c r="H127" s="80"/>
      <c r="I127" s="56"/>
      <c r="J127" s="18">
        <v>7.76</v>
      </c>
      <c r="K127" s="4">
        <f t="shared" si="12"/>
        <v>394.75000000000011</v>
      </c>
      <c r="P127" s="4"/>
      <c r="Q127" s="4"/>
      <c r="S127" s="4"/>
    </row>
    <row r="128" spans="2:21" s="18" customFormat="1" ht="19.5" customHeight="1" x14ac:dyDescent="0.15">
      <c r="B128" s="68">
        <f t="shared" si="10"/>
        <v>125</v>
      </c>
      <c r="C128" s="34">
        <f t="shared" si="13"/>
        <v>1.1000000000000227</v>
      </c>
      <c r="D128" s="44">
        <f t="shared" si="11"/>
        <v>395.85000000000014</v>
      </c>
      <c r="E128" s="14" t="s">
        <v>109</v>
      </c>
      <c r="F128" s="16" t="s">
        <v>15</v>
      </c>
      <c r="G128" s="17" t="s">
        <v>263</v>
      </c>
      <c r="H128" s="80"/>
      <c r="I128" s="56"/>
      <c r="J128" s="18">
        <v>1.1000000000000001</v>
      </c>
      <c r="K128" s="4">
        <f t="shared" si="12"/>
        <v>395.85000000000014</v>
      </c>
      <c r="P128" s="4"/>
      <c r="Q128" s="4"/>
      <c r="S128" s="4"/>
    </row>
    <row r="129" spans="2:19" s="18" customFormat="1" ht="19.5" customHeight="1" x14ac:dyDescent="0.15">
      <c r="B129" s="68">
        <f t="shared" si="10"/>
        <v>126</v>
      </c>
      <c r="C129" s="34">
        <f t="shared" si="13"/>
        <v>11.300000000000011</v>
      </c>
      <c r="D129" s="44">
        <f t="shared" si="11"/>
        <v>407.15000000000015</v>
      </c>
      <c r="E129" s="14" t="s">
        <v>283</v>
      </c>
      <c r="F129" s="16" t="s">
        <v>15</v>
      </c>
      <c r="G129" s="17" t="s">
        <v>67</v>
      </c>
      <c r="H129" s="80"/>
      <c r="I129" s="56"/>
      <c r="J129" s="18">
        <v>11.3</v>
      </c>
      <c r="K129" s="4">
        <f t="shared" si="12"/>
        <v>407.15000000000015</v>
      </c>
      <c r="P129" s="4"/>
      <c r="Q129" s="4"/>
      <c r="S129" s="4"/>
    </row>
    <row r="130" spans="2:19" s="18" customFormat="1" ht="19.5" customHeight="1" x14ac:dyDescent="0.15">
      <c r="B130" s="68">
        <f t="shared" si="10"/>
        <v>127</v>
      </c>
      <c r="C130" s="34">
        <f t="shared" si="13"/>
        <v>25.199999999999989</v>
      </c>
      <c r="D130" s="44">
        <f t="shared" si="11"/>
        <v>432.35000000000014</v>
      </c>
      <c r="E130" s="14" t="s">
        <v>264</v>
      </c>
      <c r="F130" s="16" t="s">
        <v>15</v>
      </c>
      <c r="G130" s="17" t="s">
        <v>68</v>
      </c>
      <c r="H130" s="80"/>
      <c r="I130" s="56"/>
      <c r="J130" s="18">
        <v>25.2</v>
      </c>
      <c r="K130" s="4">
        <f t="shared" si="12"/>
        <v>432.35000000000014</v>
      </c>
      <c r="P130" s="4"/>
      <c r="Q130" s="4"/>
      <c r="S130" s="4"/>
    </row>
    <row r="131" spans="2:19" s="18" customFormat="1" ht="19.5" customHeight="1" x14ac:dyDescent="0.15">
      <c r="B131" s="68">
        <f t="shared" ref="B131:B163" si="24">B130+1</f>
        <v>128</v>
      </c>
      <c r="C131" s="34">
        <f t="shared" si="13"/>
        <v>19.100000000000023</v>
      </c>
      <c r="D131" s="44">
        <f t="shared" ref="D131:D163" si="25">K131</f>
        <v>451.45000000000016</v>
      </c>
      <c r="E131" s="14" t="s">
        <v>265</v>
      </c>
      <c r="F131" s="16" t="s">
        <v>15</v>
      </c>
      <c r="G131" s="17" t="s">
        <v>69</v>
      </c>
      <c r="H131" s="80"/>
      <c r="I131" s="56"/>
      <c r="J131" s="18">
        <v>19.100000000000001</v>
      </c>
      <c r="K131" s="4">
        <f t="shared" ref="K131:K160" si="26">K130+J131</f>
        <v>451.45000000000016</v>
      </c>
      <c r="P131" s="4"/>
      <c r="Q131" s="4"/>
      <c r="S131" s="4"/>
    </row>
    <row r="132" spans="2:19" s="18" customFormat="1" ht="19.5" customHeight="1" x14ac:dyDescent="0.15">
      <c r="B132" s="68">
        <f t="shared" si="24"/>
        <v>129</v>
      </c>
      <c r="C132" s="34">
        <f t="shared" ref="C132:C163" si="27">D132-D131</f>
        <v>5.6000000000000227</v>
      </c>
      <c r="D132" s="44">
        <f t="shared" si="25"/>
        <v>457.05000000000018</v>
      </c>
      <c r="E132" s="14" t="s">
        <v>266</v>
      </c>
      <c r="F132" s="16" t="s">
        <v>15</v>
      </c>
      <c r="G132" s="17" t="s">
        <v>69</v>
      </c>
      <c r="H132" s="80"/>
      <c r="I132" s="56"/>
      <c r="J132" s="18">
        <v>5.6</v>
      </c>
      <c r="K132" s="4">
        <f t="shared" si="26"/>
        <v>457.05000000000018</v>
      </c>
      <c r="P132" s="4"/>
      <c r="Q132" s="4"/>
      <c r="S132" s="4"/>
    </row>
    <row r="133" spans="2:19" s="18" customFormat="1" ht="19.5" customHeight="1" x14ac:dyDescent="0.15">
      <c r="B133" s="68">
        <f t="shared" si="24"/>
        <v>130</v>
      </c>
      <c r="C133" s="34">
        <f t="shared" si="27"/>
        <v>0.23000000000001819</v>
      </c>
      <c r="D133" s="44">
        <f t="shared" si="25"/>
        <v>457.2800000000002</v>
      </c>
      <c r="E133" s="10" t="s">
        <v>267</v>
      </c>
      <c r="F133" s="16" t="s">
        <v>15</v>
      </c>
      <c r="G133" s="17" t="s">
        <v>14</v>
      </c>
      <c r="H133" s="80"/>
      <c r="I133" s="56"/>
      <c r="J133" s="18">
        <v>0.23</v>
      </c>
      <c r="K133" s="4">
        <f t="shared" si="26"/>
        <v>457.2800000000002</v>
      </c>
      <c r="P133" s="4"/>
      <c r="Q133" s="4"/>
      <c r="S133" s="4"/>
    </row>
    <row r="134" spans="2:19" s="18" customFormat="1" ht="32.25" customHeight="1" x14ac:dyDescent="0.15">
      <c r="B134" s="71">
        <f t="shared" si="24"/>
        <v>131</v>
      </c>
      <c r="C134" s="33">
        <f t="shared" si="27"/>
        <v>0.5</v>
      </c>
      <c r="D134" s="43">
        <f t="shared" si="25"/>
        <v>457.7800000000002</v>
      </c>
      <c r="E134" s="3" t="s">
        <v>308</v>
      </c>
      <c r="F134" s="21" t="s">
        <v>15</v>
      </c>
      <c r="G134" s="21" t="s">
        <v>70</v>
      </c>
      <c r="H134" s="78" t="s">
        <v>205</v>
      </c>
      <c r="I134" s="56"/>
      <c r="J134" s="18">
        <v>0.5</v>
      </c>
      <c r="K134" s="4">
        <f t="shared" si="26"/>
        <v>457.7800000000002</v>
      </c>
      <c r="M134" s="18" t="str">
        <f>L182</f>
        <v xml:space="preserve">       5     458km         10/28 20:04               10/29 12:32        </v>
      </c>
      <c r="P134" s="4"/>
      <c r="Q134" s="4"/>
      <c r="S134" s="4"/>
    </row>
    <row r="135" spans="2:19" s="18" customFormat="1" ht="19.5" customHeight="1" x14ac:dyDescent="0.15">
      <c r="B135" s="68">
        <f t="shared" si="24"/>
        <v>132</v>
      </c>
      <c r="C135" s="34">
        <f t="shared" si="27"/>
        <v>1</v>
      </c>
      <c r="D135" s="44">
        <f t="shared" si="25"/>
        <v>458.7800000000002</v>
      </c>
      <c r="E135" s="14" t="s">
        <v>110</v>
      </c>
      <c r="F135" s="16" t="s">
        <v>15</v>
      </c>
      <c r="G135" s="17" t="s">
        <v>83</v>
      </c>
      <c r="H135" s="80"/>
      <c r="J135" s="18">
        <v>1</v>
      </c>
      <c r="K135" s="4">
        <f t="shared" si="26"/>
        <v>458.7800000000002</v>
      </c>
      <c r="M135" s="98"/>
      <c r="P135" s="4"/>
      <c r="Q135" s="4"/>
      <c r="S135" s="4"/>
    </row>
    <row r="136" spans="2:19" s="18" customFormat="1" ht="19.5" customHeight="1" x14ac:dyDescent="0.15">
      <c r="B136" s="68">
        <f t="shared" si="24"/>
        <v>133</v>
      </c>
      <c r="C136" s="34">
        <f t="shared" si="27"/>
        <v>4.1000000000000227</v>
      </c>
      <c r="D136" s="44">
        <f t="shared" si="25"/>
        <v>462.88000000000022</v>
      </c>
      <c r="E136" s="14" t="s">
        <v>268</v>
      </c>
      <c r="F136" s="16" t="s">
        <v>15</v>
      </c>
      <c r="G136" s="17" t="s">
        <v>71</v>
      </c>
      <c r="H136" s="80"/>
      <c r="I136" s="56"/>
      <c r="J136" s="18">
        <v>4.0999999999999996</v>
      </c>
      <c r="K136" s="4">
        <f t="shared" si="26"/>
        <v>462.88000000000022</v>
      </c>
      <c r="P136" s="4"/>
      <c r="Q136" s="4"/>
      <c r="S136" s="4"/>
    </row>
    <row r="137" spans="2:19" s="18" customFormat="1" ht="19.5" customHeight="1" x14ac:dyDescent="0.15">
      <c r="B137" s="68">
        <f t="shared" si="24"/>
        <v>134</v>
      </c>
      <c r="C137" s="34">
        <f t="shared" si="27"/>
        <v>11.100000000000023</v>
      </c>
      <c r="D137" s="44">
        <f t="shared" si="25"/>
        <v>473.98000000000025</v>
      </c>
      <c r="E137" s="14" t="s">
        <v>269</v>
      </c>
      <c r="F137" s="16" t="s">
        <v>15</v>
      </c>
      <c r="G137" s="17" t="s">
        <v>72</v>
      </c>
      <c r="H137" s="80"/>
      <c r="I137" s="56"/>
      <c r="J137" s="18">
        <v>11.1</v>
      </c>
      <c r="K137" s="4">
        <f t="shared" si="26"/>
        <v>473.98000000000025</v>
      </c>
      <c r="P137" s="4"/>
      <c r="Q137" s="4"/>
      <c r="S137" s="4"/>
    </row>
    <row r="138" spans="2:19" s="18" customFormat="1" ht="19.5" customHeight="1" x14ac:dyDescent="0.15">
      <c r="B138" s="68">
        <f t="shared" si="24"/>
        <v>135</v>
      </c>
      <c r="C138" s="34">
        <f t="shared" si="27"/>
        <v>2.3999999999999773</v>
      </c>
      <c r="D138" s="44">
        <f t="shared" si="25"/>
        <v>476.38000000000022</v>
      </c>
      <c r="E138" s="14" t="s">
        <v>270</v>
      </c>
      <c r="F138" s="16"/>
      <c r="G138" s="17" t="s">
        <v>71</v>
      </c>
      <c r="H138" s="79"/>
      <c r="I138" s="56"/>
      <c r="J138" s="18">
        <v>2.4</v>
      </c>
      <c r="K138" s="4">
        <f t="shared" si="26"/>
        <v>476.38000000000022</v>
      </c>
      <c r="P138" s="4"/>
      <c r="Q138" s="4"/>
      <c r="S138" s="4"/>
    </row>
    <row r="139" spans="2:19" s="18" customFormat="1" ht="19.5" customHeight="1" x14ac:dyDescent="0.15">
      <c r="B139" s="68">
        <f t="shared" si="24"/>
        <v>136</v>
      </c>
      <c r="C139" s="34">
        <f t="shared" si="27"/>
        <v>8.5</v>
      </c>
      <c r="D139" s="44">
        <f t="shared" si="25"/>
        <v>484.88000000000022</v>
      </c>
      <c r="E139" s="14" t="s">
        <v>271</v>
      </c>
      <c r="F139" s="16"/>
      <c r="G139" s="17" t="s">
        <v>73</v>
      </c>
      <c r="H139" s="81"/>
      <c r="I139" s="56"/>
      <c r="J139" s="18">
        <v>8.5</v>
      </c>
      <c r="K139" s="4">
        <f t="shared" si="26"/>
        <v>484.88000000000022</v>
      </c>
      <c r="P139" s="4"/>
      <c r="Q139" s="4"/>
      <c r="S139" s="4"/>
    </row>
    <row r="140" spans="2:19" s="18" customFormat="1" ht="19.5" customHeight="1" x14ac:dyDescent="0.15">
      <c r="B140" s="68">
        <f t="shared" si="24"/>
        <v>137</v>
      </c>
      <c r="C140" s="34">
        <f t="shared" si="27"/>
        <v>1.5</v>
      </c>
      <c r="D140" s="44">
        <f t="shared" si="25"/>
        <v>486.38000000000022</v>
      </c>
      <c r="E140" s="14" t="s">
        <v>281</v>
      </c>
      <c r="F140" s="16"/>
      <c r="G140" s="17" t="s">
        <v>73</v>
      </c>
      <c r="H140" s="80"/>
      <c r="I140" s="56"/>
      <c r="J140" s="18">
        <v>1.5</v>
      </c>
      <c r="K140" s="4">
        <f t="shared" si="26"/>
        <v>486.38000000000022</v>
      </c>
      <c r="P140" s="4"/>
      <c r="Q140" s="4"/>
      <c r="S140" s="4"/>
    </row>
    <row r="141" spans="2:19" s="18" customFormat="1" ht="19.5" customHeight="1" x14ac:dyDescent="0.15">
      <c r="B141" s="68">
        <f t="shared" si="24"/>
        <v>138</v>
      </c>
      <c r="C141" s="34">
        <f t="shared" si="27"/>
        <v>5.1999999999999886</v>
      </c>
      <c r="D141" s="44">
        <f t="shared" si="25"/>
        <v>491.58000000000021</v>
      </c>
      <c r="E141" s="14" t="s">
        <v>103</v>
      </c>
      <c r="F141" s="16"/>
      <c r="G141" s="17" t="s">
        <v>74</v>
      </c>
      <c r="H141" s="80"/>
      <c r="I141" s="56"/>
      <c r="J141" s="18">
        <v>5.2</v>
      </c>
      <c r="K141" s="4">
        <f t="shared" si="26"/>
        <v>491.58000000000021</v>
      </c>
      <c r="P141" s="4"/>
      <c r="Q141" s="4"/>
      <c r="S141" s="4"/>
    </row>
    <row r="142" spans="2:19" s="18" customFormat="1" ht="19.5" customHeight="1" x14ac:dyDescent="0.15">
      <c r="B142" s="68">
        <f t="shared" si="24"/>
        <v>139</v>
      </c>
      <c r="C142" s="34">
        <f t="shared" si="27"/>
        <v>4.1999999999999886</v>
      </c>
      <c r="D142" s="44">
        <f t="shared" si="25"/>
        <v>495.7800000000002</v>
      </c>
      <c r="E142" s="14" t="s">
        <v>131</v>
      </c>
      <c r="F142" s="16" t="s">
        <v>15</v>
      </c>
      <c r="G142" s="17" t="s">
        <v>132</v>
      </c>
      <c r="H142" s="80"/>
      <c r="I142" s="56"/>
      <c r="J142" s="18">
        <v>4.2</v>
      </c>
      <c r="K142" s="4">
        <f t="shared" si="26"/>
        <v>495.7800000000002</v>
      </c>
      <c r="P142" s="4"/>
      <c r="Q142" s="4"/>
      <c r="S142" s="4"/>
    </row>
    <row r="143" spans="2:19" s="18" customFormat="1" ht="19.5" customHeight="1" x14ac:dyDescent="0.15">
      <c r="B143" s="69">
        <f t="shared" si="24"/>
        <v>140</v>
      </c>
      <c r="C143" s="35">
        <f t="shared" si="27"/>
        <v>2.8999999999999773</v>
      </c>
      <c r="D143" s="66">
        <f t="shared" si="25"/>
        <v>498.68000000000018</v>
      </c>
      <c r="E143" s="14" t="s">
        <v>133</v>
      </c>
      <c r="F143" s="16" t="s">
        <v>15</v>
      </c>
      <c r="G143" s="17" t="s">
        <v>197</v>
      </c>
      <c r="H143" s="79"/>
      <c r="I143" s="56"/>
      <c r="J143" s="18">
        <v>2.9</v>
      </c>
      <c r="K143" s="4">
        <f t="shared" si="26"/>
        <v>498.68000000000018</v>
      </c>
      <c r="P143" s="4"/>
      <c r="Q143" s="4"/>
      <c r="S143" s="4"/>
    </row>
    <row r="144" spans="2:19" s="18" customFormat="1" ht="21.75" customHeight="1" x14ac:dyDescent="0.15">
      <c r="B144" s="71">
        <f t="shared" si="24"/>
        <v>141</v>
      </c>
      <c r="C144" s="33">
        <f t="shared" si="27"/>
        <v>14.899999999999977</v>
      </c>
      <c r="D144" s="43">
        <f t="shared" si="25"/>
        <v>513.58000000000015</v>
      </c>
      <c r="E144" s="3" t="s">
        <v>196</v>
      </c>
      <c r="F144" s="21"/>
      <c r="G144" s="21" t="s">
        <v>198</v>
      </c>
      <c r="H144" s="78"/>
      <c r="I144" s="56"/>
      <c r="J144" s="18">
        <v>14.9</v>
      </c>
      <c r="K144" s="4">
        <f>K143+J144</f>
        <v>513.58000000000015</v>
      </c>
      <c r="M144" s="4"/>
      <c r="P144" s="4"/>
      <c r="Q144" s="4"/>
      <c r="S144" s="4"/>
    </row>
    <row r="145" spans="2:19" s="18" customFormat="1" ht="19.5" customHeight="1" x14ac:dyDescent="0.15">
      <c r="B145" s="68">
        <f t="shared" si="24"/>
        <v>142</v>
      </c>
      <c r="C145" s="34">
        <f t="shared" si="27"/>
        <v>4</v>
      </c>
      <c r="D145" s="44">
        <f t="shared" si="25"/>
        <v>517.58000000000015</v>
      </c>
      <c r="E145" s="14" t="s">
        <v>134</v>
      </c>
      <c r="F145" s="16" t="s">
        <v>15</v>
      </c>
      <c r="G145" s="17" t="s">
        <v>135</v>
      </c>
      <c r="H145" s="80"/>
      <c r="I145" s="56"/>
      <c r="J145" s="18">
        <v>4</v>
      </c>
      <c r="K145" s="4">
        <f t="shared" si="26"/>
        <v>517.58000000000015</v>
      </c>
      <c r="P145" s="4"/>
      <c r="Q145" s="4"/>
      <c r="S145" s="4"/>
    </row>
    <row r="146" spans="2:19" s="18" customFormat="1" ht="19.5" customHeight="1" x14ac:dyDescent="0.15">
      <c r="B146" s="68">
        <f t="shared" si="24"/>
        <v>143</v>
      </c>
      <c r="C146" s="34">
        <f t="shared" si="27"/>
        <v>4.1000000000000227</v>
      </c>
      <c r="D146" s="44">
        <f t="shared" si="25"/>
        <v>521.68000000000018</v>
      </c>
      <c r="E146" s="14" t="s">
        <v>280</v>
      </c>
      <c r="F146" s="16"/>
      <c r="G146" s="17" t="s">
        <v>135</v>
      </c>
      <c r="H146" s="80"/>
      <c r="I146" s="56"/>
      <c r="J146" s="18">
        <v>4.0999999999999996</v>
      </c>
      <c r="K146" s="4">
        <f t="shared" si="26"/>
        <v>521.68000000000018</v>
      </c>
      <c r="P146" s="4"/>
      <c r="Q146" s="4"/>
      <c r="S146" s="4"/>
    </row>
    <row r="147" spans="2:19" s="18" customFormat="1" ht="19.5" customHeight="1" x14ac:dyDescent="0.15">
      <c r="B147" s="68">
        <f t="shared" si="24"/>
        <v>144</v>
      </c>
      <c r="C147" s="34">
        <f t="shared" ref="C147" si="28">D147-D146</f>
        <v>35.700000000000045</v>
      </c>
      <c r="D147" s="44">
        <f t="shared" ref="D147" si="29">K147</f>
        <v>557.38000000000022</v>
      </c>
      <c r="E147" s="14" t="s">
        <v>193</v>
      </c>
      <c r="F147" s="16"/>
      <c r="G147" s="16" t="s">
        <v>136</v>
      </c>
      <c r="H147" s="79"/>
      <c r="I147" s="56"/>
      <c r="J147" s="24">
        <v>35.700000000000003</v>
      </c>
      <c r="K147" s="4">
        <f t="shared" si="26"/>
        <v>557.38000000000022</v>
      </c>
      <c r="M147" s="89"/>
    </row>
    <row r="148" spans="2:19" s="18" customFormat="1" ht="19.5" customHeight="1" x14ac:dyDescent="0.15">
      <c r="B148" s="68">
        <f t="shared" si="24"/>
        <v>145</v>
      </c>
      <c r="C148" s="34">
        <f t="shared" si="27"/>
        <v>2.6000000000000227</v>
      </c>
      <c r="D148" s="44">
        <f t="shared" si="25"/>
        <v>559.98000000000025</v>
      </c>
      <c r="E148" s="14" t="s">
        <v>272</v>
      </c>
      <c r="F148" s="16"/>
      <c r="G148" s="17" t="s">
        <v>140</v>
      </c>
      <c r="H148" s="80"/>
      <c r="I148" s="56"/>
      <c r="J148" s="24">
        <v>2.6</v>
      </c>
      <c r="K148" s="4">
        <f t="shared" si="26"/>
        <v>559.98000000000025</v>
      </c>
      <c r="P148" s="4"/>
      <c r="Q148" s="4"/>
      <c r="S148" s="4"/>
    </row>
    <row r="149" spans="2:19" s="18" customFormat="1" ht="19.5" customHeight="1" x14ac:dyDescent="0.15">
      <c r="B149" s="68">
        <f t="shared" si="24"/>
        <v>146</v>
      </c>
      <c r="C149" s="34">
        <f t="shared" si="27"/>
        <v>3.5</v>
      </c>
      <c r="D149" s="44">
        <f t="shared" si="25"/>
        <v>563.48000000000025</v>
      </c>
      <c r="E149" s="14" t="s">
        <v>137</v>
      </c>
      <c r="F149" s="16" t="s">
        <v>15</v>
      </c>
      <c r="G149" s="17" t="s">
        <v>138</v>
      </c>
      <c r="H149" s="80"/>
      <c r="I149" s="56"/>
      <c r="J149" s="24">
        <v>3.5</v>
      </c>
      <c r="K149" s="4">
        <f t="shared" si="26"/>
        <v>563.48000000000025</v>
      </c>
      <c r="P149" s="4"/>
      <c r="Q149" s="4"/>
      <c r="S149" s="4"/>
    </row>
    <row r="150" spans="2:19" s="18" customFormat="1" ht="19.5" customHeight="1" x14ac:dyDescent="0.15">
      <c r="B150" s="68">
        <f t="shared" si="24"/>
        <v>147</v>
      </c>
      <c r="C150" s="34">
        <f t="shared" si="27"/>
        <v>0.90999999999996817</v>
      </c>
      <c r="D150" s="44">
        <f t="shared" si="25"/>
        <v>564.39000000000021</v>
      </c>
      <c r="E150" s="14" t="s">
        <v>139</v>
      </c>
      <c r="F150" s="16" t="s">
        <v>15</v>
      </c>
      <c r="G150" s="17" t="s">
        <v>140</v>
      </c>
      <c r="H150" s="80"/>
      <c r="I150" s="56"/>
      <c r="J150" s="24">
        <v>0.91</v>
      </c>
      <c r="K150" s="4">
        <f t="shared" si="26"/>
        <v>564.39000000000021</v>
      </c>
      <c r="P150" s="4"/>
      <c r="Q150" s="4"/>
      <c r="S150" s="4"/>
    </row>
    <row r="151" spans="2:19" s="18" customFormat="1" ht="19.5" customHeight="1" x14ac:dyDescent="0.15">
      <c r="B151" s="68">
        <f t="shared" si="24"/>
        <v>148</v>
      </c>
      <c r="C151" s="34">
        <f t="shared" si="27"/>
        <v>0.79999999999995453</v>
      </c>
      <c r="D151" s="44">
        <f t="shared" si="25"/>
        <v>565.19000000000017</v>
      </c>
      <c r="E151" s="14" t="s">
        <v>199</v>
      </c>
      <c r="F151" s="16"/>
      <c r="G151" s="17" t="s">
        <v>204</v>
      </c>
      <c r="H151" s="80"/>
      <c r="I151" s="56"/>
      <c r="J151" s="24">
        <v>0.8</v>
      </c>
      <c r="K151" s="4">
        <f t="shared" si="26"/>
        <v>565.19000000000017</v>
      </c>
      <c r="P151" s="4"/>
      <c r="Q151" s="4"/>
      <c r="S151" s="4"/>
    </row>
    <row r="152" spans="2:19" s="18" customFormat="1" ht="19.5" customHeight="1" x14ac:dyDescent="0.15">
      <c r="B152" s="68">
        <f t="shared" si="24"/>
        <v>149</v>
      </c>
      <c r="C152" s="34">
        <f t="shared" ref="C152:C153" si="30">D152-D151</f>
        <v>4.2000000000000455</v>
      </c>
      <c r="D152" s="44">
        <f t="shared" ref="D152:D153" si="31">K152</f>
        <v>569.39000000000021</v>
      </c>
      <c r="E152" s="14" t="s">
        <v>273</v>
      </c>
      <c r="F152" s="16"/>
      <c r="G152" s="17" t="s">
        <v>274</v>
      </c>
      <c r="H152" s="80"/>
      <c r="I152" s="56"/>
      <c r="J152" s="24">
        <v>4.2</v>
      </c>
      <c r="K152" s="4">
        <f t="shared" si="26"/>
        <v>569.39000000000021</v>
      </c>
      <c r="P152" s="4"/>
      <c r="Q152" s="4"/>
      <c r="S152" s="4"/>
    </row>
    <row r="153" spans="2:19" s="18" customFormat="1" ht="19.5" customHeight="1" x14ac:dyDescent="0.15">
      <c r="B153" s="68">
        <f t="shared" si="24"/>
        <v>150</v>
      </c>
      <c r="C153" s="34">
        <f t="shared" si="30"/>
        <v>3.2000000000000455</v>
      </c>
      <c r="D153" s="44">
        <f t="shared" si="31"/>
        <v>572.59000000000026</v>
      </c>
      <c r="E153" s="14" t="s">
        <v>275</v>
      </c>
      <c r="F153" s="16" t="s">
        <v>15</v>
      </c>
      <c r="G153" s="17" t="s">
        <v>14</v>
      </c>
      <c r="H153" s="80"/>
      <c r="I153" s="56"/>
      <c r="J153" s="24">
        <v>3.2</v>
      </c>
      <c r="K153" s="4">
        <f t="shared" si="26"/>
        <v>572.59000000000026</v>
      </c>
      <c r="P153" s="4"/>
      <c r="Q153" s="4"/>
      <c r="S153" s="4"/>
    </row>
    <row r="154" spans="2:19" s="18" customFormat="1" ht="19.5" customHeight="1" x14ac:dyDescent="0.15">
      <c r="B154" s="68">
        <f t="shared" si="24"/>
        <v>151</v>
      </c>
      <c r="C154" s="34">
        <f t="shared" si="27"/>
        <v>3.3769999999999527</v>
      </c>
      <c r="D154" s="44">
        <f t="shared" si="25"/>
        <v>575.96700000000021</v>
      </c>
      <c r="E154" s="14" t="s">
        <v>141</v>
      </c>
      <c r="F154" s="16" t="s">
        <v>15</v>
      </c>
      <c r="G154" s="17" t="s">
        <v>14</v>
      </c>
      <c r="H154" s="80"/>
      <c r="I154" s="56"/>
      <c r="J154" s="24">
        <v>3.3769999999999998</v>
      </c>
      <c r="K154" s="4">
        <f t="shared" si="26"/>
        <v>575.96700000000021</v>
      </c>
      <c r="P154" s="4"/>
      <c r="Q154" s="4"/>
      <c r="S154" s="4"/>
    </row>
    <row r="155" spans="2:19" s="18" customFormat="1" ht="19.5" customHeight="1" x14ac:dyDescent="0.15">
      <c r="B155" s="68">
        <f t="shared" si="24"/>
        <v>152</v>
      </c>
      <c r="C155" s="34">
        <f t="shared" si="27"/>
        <v>1.2000000000000455</v>
      </c>
      <c r="D155" s="44">
        <f t="shared" si="25"/>
        <v>577.16700000000026</v>
      </c>
      <c r="E155" s="14" t="s">
        <v>99</v>
      </c>
      <c r="F155" s="16" t="s">
        <v>15</v>
      </c>
      <c r="G155" s="17" t="s">
        <v>14</v>
      </c>
      <c r="H155" s="80"/>
      <c r="I155" s="56"/>
      <c r="J155" s="24">
        <v>1.2</v>
      </c>
      <c r="K155" s="4">
        <f t="shared" si="26"/>
        <v>577.16700000000026</v>
      </c>
      <c r="P155" s="4"/>
      <c r="Q155" s="4"/>
      <c r="S155" s="4"/>
    </row>
    <row r="156" spans="2:19" s="18" customFormat="1" ht="19.5" customHeight="1" x14ac:dyDescent="0.15">
      <c r="B156" s="68">
        <f t="shared" si="24"/>
        <v>153</v>
      </c>
      <c r="C156" s="34">
        <f t="shared" si="27"/>
        <v>1.1000000000000227</v>
      </c>
      <c r="D156" s="44">
        <f t="shared" si="25"/>
        <v>578.26700000000028</v>
      </c>
      <c r="E156" s="14" t="s">
        <v>111</v>
      </c>
      <c r="F156" s="16" t="s">
        <v>15</v>
      </c>
      <c r="G156" s="17" t="s">
        <v>81</v>
      </c>
      <c r="H156" s="80"/>
      <c r="I156" s="56"/>
      <c r="J156" s="24">
        <v>1.1000000000000001</v>
      </c>
      <c r="K156" s="4">
        <f t="shared" si="26"/>
        <v>578.26700000000028</v>
      </c>
      <c r="P156" s="4"/>
      <c r="Q156" s="4"/>
      <c r="S156" s="4"/>
    </row>
    <row r="157" spans="2:19" s="18" customFormat="1" ht="19.5" customHeight="1" x14ac:dyDescent="0.15">
      <c r="B157" s="68">
        <f t="shared" si="24"/>
        <v>154</v>
      </c>
      <c r="C157" s="34">
        <f t="shared" si="27"/>
        <v>2.2999999999999545</v>
      </c>
      <c r="D157" s="44">
        <f t="shared" si="25"/>
        <v>580.56700000000023</v>
      </c>
      <c r="E157" s="14" t="s">
        <v>276</v>
      </c>
      <c r="F157" s="16" t="s">
        <v>15</v>
      </c>
      <c r="G157" s="17" t="s">
        <v>82</v>
      </c>
      <c r="H157" s="80"/>
      <c r="I157" s="56"/>
      <c r="J157" s="24">
        <v>2.2999999999999998</v>
      </c>
      <c r="K157" s="4">
        <f t="shared" si="26"/>
        <v>580.56700000000023</v>
      </c>
      <c r="P157" s="4"/>
      <c r="Q157" s="4"/>
      <c r="S157" s="4"/>
    </row>
    <row r="158" spans="2:19" s="18" customFormat="1" ht="19.5" customHeight="1" x14ac:dyDescent="0.15">
      <c r="B158" s="68">
        <f t="shared" si="24"/>
        <v>155</v>
      </c>
      <c r="C158" s="34">
        <f t="shared" si="27"/>
        <v>1.2999999999999545</v>
      </c>
      <c r="D158" s="44">
        <f t="shared" si="25"/>
        <v>581.86700000000019</v>
      </c>
      <c r="E158" s="14" t="s">
        <v>194</v>
      </c>
      <c r="F158" s="16" t="s">
        <v>15</v>
      </c>
      <c r="G158" s="17" t="s">
        <v>183</v>
      </c>
      <c r="H158" s="80"/>
      <c r="I158" s="56"/>
      <c r="J158" s="18">
        <v>1.3</v>
      </c>
      <c r="K158" s="4">
        <f t="shared" si="26"/>
        <v>581.86700000000019</v>
      </c>
      <c r="P158" s="4"/>
      <c r="Q158" s="4"/>
      <c r="S158" s="4"/>
    </row>
    <row r="159" spans="2:19" s="18" customFormat="1" ht="19.5" customHeight="1" x14ac:dyDescent="0.15">
      <c r="B159" s="68">
        <f t="shared" si="24"/>
        <v>156</v>
      </c>
      <c r="C159" s="34">
        <f t="shared" si="27"/>
        <v>8.3999999999999773</v>
      </c>
      <c r="D159" s="44">
        <f t="shared" si="25"/>
        <v>590.26700000000017</v>
      </c>
      <c r="E159" s="14" t="s">
        <v>277</v>
      </c>
      <c r="F159" s="16" t="s">
        <v>15</v>
      </c>
      <c r="G159" s="17" t="s">
        <v>75</v>
      </c>
      <c r="H159" s="80"/>
      <c r="I159" s="56"/>
      <c r="J159" s="18">
        <v>8.4</v>
      </c>
      <c r="K159" s="4">
        <f t="shared" si="26"/>
        <v>590.26700000000017</v>
      </c>
      <c r="P159" s="4"/>
      <c r="Q159" s="4"/>
      <c r="S159" s="4"/>
    </row>
    <row r="160" spans="2:19" s="18" customFormat="1" ht="19.5" customHeight="1" x14ac:dyDescent="0.15">
      <c r="B160" s="68">
        <f t="shared" si="24"/>
        <v>157</v>
      </c>
      <c r="C160" s="34">
        <f t="shared" si="27"/>
        <v>3.7000000000000455</v>
      </c>
      <c r="D160" s="44">
        <f t="shared" si="25"/>
        <v>593.96700000000021</v>
      </c>
      <c r="E160" s="14" t="s">
        <v>278</v>
      </c>
      <c r="F160" s="16"/>
      <c r="G160" s="17" t="s">
        <v>76</v>
      </c>
      <c r="H160" s="80"/>
      <c r="I160" s="56"/>
      <c r="J160" s="18">
        <f>3.5+0.2</f>
        <v>3.7</v>
      </c>
      <c r="K160" s="4">
        <f t="shared" si="26"/>
        <v>593.96700000000021</v>
      </c>
      <c r="P160" s="4"/>
      <c r="Q160" s="4"/>
      <c r="S160" s="4"/>
    </row>
    <row r="161" spans="2:19" s="18" customFormat="1" ht="19.5" customHeight="1" x14ac:dyDescent="0.15">
      <c r="B161" s="68">
        <f t="shared" si="24"/>
        <v>158</v>
      </c>
      <c r="C161" s="34">
        <f t="shared" si="27"/>
        <v>8.3999999999999773</v>
      </c>
      <c r="D161" s="44">
        <f t="shared" si="25"/>
        <v>602.36700000000019</v>
      </c>
      <c r="E161" s="14" t="s">
        <v>279</v>
      </c>
      <c r="F161" s="16" t="s">
        <v>15</v>
      </c>
      <c r="G161" s="17" t="s">
        <v>14</v>
      </c>
      <c r="H161" s="80"/>
      <c r="I161" s="56"/>
      <c r="J161" s="18">
        <v>8.4</v>
      </c>
      <c r="K161" s="4">
        <f>K160+J161</f>
        <v>602.36700000000019</v>
      </c>
      <c r="S161" s="4"/>
    </row>
    <row r="162" spans="2:19" s="18" customFormat="1" ht="19.5" customHeight="1" x14ac:dyDescent="0.15">
      <c r="B162" s="68">
        <f t="shared" si="24"/>
        <v>159</v>
      </c>
      <c r="C162" s="34">
        <f t="shared" si="27"/>
        <v>0.54999999999995453</v>
      </c>
      <c r="D162" s="44">
        <f t="shared" si="25"/>
        <v>602.91700000000014</v>
      </c>
      <c r="E162" s="14" t="s">
        <v>112</v>
      </c>
      <c r="F162" s="16" t="s">
        <v>15</v>
      </c>
      <c r="G162" s="17" t="s">
        <v>14</v>
      </c>
      <c r="H162" s="80"/>
      <c r="I162" s="56"/>
      <c r="J162" s="18">
        <v>0.55000000000000004</v>
      </c>
      <c r="K162" s="4">
        <f>K161+J162</f>
        <v>602.91700000000014</v>
      </c>
      <c r="P162" s="4"/>
      <c r="Q162" s="4"/>
      <c r="S162" s="4"/>
    </row>
    <row r="163" spans="2:19" s="18" customFormat="1" ht="32.25" customHeight="1" x14ac:dyDescent="0.15">
      <c r="B163" s="71">
        <f t="shared" si="24"/>
        <v>160</v>
      </c>
      <c r="C163" s="33">
        <f t="shared" si="27"/>
        <v>0.10000000000002274</v>
      </c>
      <c r="D163" s="43">
        <f t="shared" si="25"/>
        <v>603.01700000000017</v>
      </c>
      <c r="E163" s="25" t="s">
        <v>313</v>
      </c>
      <c r="F163" s="21"/>
      <c r="G163" s="26"/>
      <c r="H163" s="78"/>
      <c r="I163" s="56"/>
      <c r="J163" s="18">
        <v>0.1</v>
      </c>
      <c r="K163" s="4">
        <f>K162+J163</f>
        <v>603.01700000000017</v>
      </c>
      <c r="M163" s="18" t="str">
        <f>L184</f>
        <v xml:space="preserve">    600km         10/29 00:48               10/29 22:00     </v>
      </c>
      <c r="P163" s="4"/>
      <c r="Q163" s="4"/>
      <c r="S163" s="4"/>
    </row>
    <row r="164" spans="2:19" s="18" customFormat="1" ht="21" customHeight="1" x14ac:dyDescent="0.15">
      <c r="B164" s="105" t="s">
        <v>314</v>
      </c>
      <c r="C164" s="105"/>
      <c r="D164" s="105"/>
      <c r="E164" s="105"/>
      <c r="F164" s="105"/>
      <c r="G164" s="105"/>
      <c r="H164" s="105"/>
      <c r="K164" s="4"/>
    </row>
    <row r="165" spans="2:19" s="18" customFormat="1" ht="23.25" customHeight="1" x14ac:dyDescent="0.15">
      <c r="B165" s="72"/>
      <c r="C165" s="36"/>
      <c r="D165" s="27"/>
      <c r="E165" s="2" t="s">
        <v>312</v>
      </c>
      <c r="F165" s="1"/>
      <c r="G165" s="1"/>
      <c r="H165" s="78"/>
      <c r="K165" s="4"/>
    </row>
    <row r="166" spans="2:19" ht="13.5" customHeight="1" x14ac:dyDescent="0.15">
      <c r="B166" s="73"/>
      <c r="C166" s="39"/>
      <c r="D166" s="29"/>
      <c r="E166" s="40"/>
      <c r="F166" s="28"/>
      <c r="G166" s="11"/>
      <c r="H166" s="77"/>
    </row>
    <row r="167" spans="2:19" x14ac:dyDescent="0.15">
      <c r="L167" s="102" t="s">
        <v>7</v>
      </c>
    </row>
    <row r="168" spans="2:19" ht="15" customHeight="1" x14ac:dyDescent="0.15">
      <c r="B168" s="74">
        <v>1</v>
      </c>
      <c r="C168" s="41" t="s">
        <v>1</v>
      </c>
      <c r="D168" s="30"/>
      <c r="E168" s="23"/>
      <c r="F168" s="30"/>
      <c r="G168" s="31"/>
      <c r="L168" s="102"/>
    </row>
    <row r="169" spans="2:19" ht="15" x14ac:dyDescent="0.15">
      <c r="B169" s="74">
        <v>2</v>
      </c>
      <c r="C169" s="41" t="s">
        <v>2</v>
      </c>
      <c r="D169" s="30"/>
      <c r="E169" s="23"/>
      <c r="F169" s="30"/>
      <c r="G169" s="31"/>
      <c r="L169" s="102" t="s">
        <v>8</v>
      </c>
    </row>
    <row r="170" spans="2:19" ht="15" x14ac:dyDescent="0.15">
      <c r="B170" s="74">
        <v>3</v>
      </c>
      <c r="C170" s="41" t="s">
        <v>3</v>
      </c>
      <c r="D170" s="30"/>
      <c r="E170" s="23"/>
      <c r="F170" s="30"/>
      <c r="G170" s="31"/>
      <c r="L170" s="101"/>
    </row>
    <row r="171" spans="2:19" ht="15" x14ac:dyDescent="0.15">
      <c r="B171" s="74">
        <v>4</v>
      </c>
      <c r="C171" s="41" t="s">
        <v>4</v>
      </c>
      <c r="D171" s="30"/>
      <c r="E171" s="23"/>
      <c r="F171" s="30"/>
      <c r="G171" s="31"/>
      <c r="L171" s="101"/>
    </row>
    <row r="172" spans="2:19" ht="15" x14ac:dyDescent="0.15">
      <c r="B172" s="74">
        <v>5</v>
      </c>
      <c r="C172" s="41" t="s">
        <v>179</v>
      </c>
      <c r="D172" s="30"/>
      <c r="E172" s="23"/>
      <c r="F172" s="30"/>
      <c r="G172" s="31"/>
      <c r="L172" s="102" t="s">
        <v>309</v>
      </c>
    </row>
    <row r="173" spans="2:19" ht="15" x14ac:dyDescent="0.15">
      <c r="B173" s="74">
        <v>6</v>
      </c>
      <c r="C173" s="41" t="s">
        <v>142</v>
      </c>
      <c r="D173" s="30"/>
      <c r="E173" s="23"/>
      <c r="F173" s="30"/>
      <c r="G173" s="31"/>
      <c r="L173" s="101"/>
    </row>
    <row r="174" spans="2:19" ht="15" x14ac:dyDescent="0.15">
      <c r="B174" s="74">
        <v>7</v>
      </c>
      <c r="C174" s="41" t="s">
        <v>84</v>
      </c>
      <c r="D174" s="30"/>
      <c r="E174" s="23"/>
      <c r="F174" s="30"/>
      <c r="G174" s="31"/>
      <c r="L174" s="102" t="s">
        <v>301</v>
      </c>
    </row>
    <row r="175" spans="2:19" x14ac:dyDescent="0.15">
      <c r="B175" s="75">
        <v>8</v>
      </c>
      <c r="C175" s="42" t="s">
        <v>5</v>
      </c>
      <c r="D175" s="32"/>
      <c r="F175" s="7"/>
      <c r="L175" s="101"/>
    </row>
    <row r="176" spans="2:19" x14ac:dyDescent="0.15">
      <c r="C176" s="42" t="s">
        <v>6</v>
      </c>
      <c r="D176" s="32"/>
      <c r="F176" s="7"/>
      <c r="L176" s="102" t="s">
        <v>302</v>
      </c>
    </row>
    <row r="177" spans="12:12" x14ac:dyDescent="0.15">
      <c r="L177" s="101"/>
    </row>
    <row r="178" spans="12:12" x14ac:dyDescent="0.15">
      <c r="L178" s="102" t="s">
        <v>303</v>
      </c>
    </row>
    <row r="179" spans="12:12" x14ac:dyDescent="0.15">
      <c r="L179" s="101"/>
    </row>
    <row r="180" spans="12:12" x14ac:dyDescent="0.15">
      <c r="L180" s="102" t="s">
        <v>304</v>
      </c>
    </row>
    <row r="181" spans="12:12" x14ac:dyDescent="0.15">
      <c r="L181" s="101"/>
    </row>
    <row r="182" spans="12:12" x14ac:dyDescent="0.15">
      <c r="L182" s="102" t="s">
        <v>305</v>
      </c>
    </row>
    <row r="183" spans="12:12" x14ac:dyDescent="0.15">
      <c r="L183" s="101"/>
    </row>
    <row r="184" spans="12:12" x14ac:dyDescent="0.15">
      <c r="L184" s="102" t="s">
        <v>310</v>
      </c>
    </row>
    <row r="185" spans="12:12" x14ac:dyDescent="0.15">
      <c r="L185" s="67"/>
    </row>
    <row r="186" spans="12:12" x14ac:dyDescent="0.15">
      <c r="L186" s="67"/>
    </row>
    <row r="187" spans="12:12" x14ac:dyDescent="0.15">
      <c r="L187" s="30"/>
    </row>
    <row r="188" spans="12:12" x14ac:dyDescent="0.15">
      <c r="L188" s="30"/>
    </row>
  </sheetData>
  <sheetProtection selectLockedCells="1" selectUnlockedCells="1"/>
  <mergeCells count="2">
    <mergeCell ref="O4:V4"/>
    <mergeCell ref="B164:H164"/>
  </mergeCells>
  <phoneticPr fontId="10"/>
  <hyperlinks>
    <hyperlink ref="M4" r:id="rId1"/>
  </hyperlinks>
  <pageMargins left="1.0236220472440944" right="0.23622047244094491" top="0.35433070866141736" bottom="0.35433070866141736" header="0.31496062992125984" footer="0.31496062992125984"/>
  <pageSetup paperSize="9" scale="94" firstPageNumber="0" fitToHeight="4" orientation="portrait" horizontalDpi="4294967293"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ver5-3</vt:lpstr>
      <vt:lpstr>'ver5-3'!__xlnm.Print_Area</vt:lpstr>
      <vt:lpstr>'ver5-3'!Print_Area</vt:lpstr>
      <vt:lpstr>'ver5-3'!Print_Titles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Tsumura</dc:creator>
  <cp:lastModifiedBy>user3</cp:lastModifiedBy>
  <cp:lastPrinted>2016-06-03T12:26:12Z</cp:lastPrinted>
  <dcterms:created xsi:type="dcterms:W3CDTF">2013-05-07T23:47:28Z</dcterms:created>
  <dcterms:modified xsi:type="dcterms:W3CDTF">2017-10-13T06:55:52Z</dcterms:modified>
</cp:coreProperties>
</file>